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955" firstSheet="6" activeTab="9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“三公”经费预算表!$A$1:$C$13</definedName>
    <definedName name="_xlnm.Print_Area" localSheetId="13">部门预算基本支出预算表!$A$1:$I$17</definedName>
    <definedName name="_xlnm.Print_Area" localSheetId="14">部门预算项目支出预算表!$A$1:$T$12</definedName>
    <definedName name="_xlnm.Print_Area" localSheetId="5">财政拨款收支总体情况表!$A$1:$D$11</definedName>
    <definedName name="_xlnm.Print_Area" localSheetId="0">封面!$A$1:$D$6</definedName>
    <definedName name="_xlnm.Print_Area" localSheetId="3">收入总体情况表!$A$1:$B$23</definedName>
    <definedName name="_xlnm.Print_Area" localSheetId="2">收支总体情况表!$A$1:$D$22</definedName>
    <definedName name="_xlnm.Print_Area" localSheetId="6">'一般公共预算支出情况表（按功能科目05-1）'!$A$1:$D$33</definedName>
    <definedName name="_xlnm.Print_Area" localSheetId="7">'一般公共预算支出情况表（按功能科目05-2）'!$A$1:$K$29</definedName>
    <definedName name="_xlnm.Print_Area" localSheetId="8">'一般公共预算支出情况表（按经济科目06-1）'!$A$1:$K$51</definedName>
    <definedName name="_xlnm.Print_Area" localSheetId="9">'一般公共预算支出情况表（按经济科目06-2）'!$A$1:$F$107</definedName>
    <definedName name="_xlnm.Print_Area" localSheetId="12">'政府性基金预算支出情况（按经济科目08-2）'!$A$1:$F$106</definedName>
    <definedName name="_xlnm.Print_Area" localSheetId="11">'政府性基金预算支出情况表（按功能科目08-1）'!$A$1:$E$13</definedName>
    <definedName name="_xlnm.Print_Area" localSheetId="4">支出总体情况表!$A$1:$B$26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78" i="7"/>
  <c r="F72"/>
  <c r="D72" s="1"/>
  <c r="E47"/>
  <c r="D47"/>
  <c r="D46"/>
  <c r="D42"/>
  <c r="D41"/>
  <c r="D40"/>
  <c r="D37"/>
  <c r="D36"/>
  <c r="D25"/>
  <c r="D24"/>
  <c r="F23"/>
  <c r="F8" s="1"/>
  <c r="E23"/>
  <c r="D23" s="1"/>
  <c r="E9"/>
  <c r="D9"/>
  <c r="C24" i="6"/>
  <c r="D7" i="12"/>
  <c r="C7" s="1"/>
  <c r="E7"/>
  <c r="E7" i="11"/>
  <c r="D7" s="1"/>
  <c r="C7" s="1"/>
  <c r="C9"/>
  <c r="D10"/>
  <c r="C10" s="1"/>
  <c r="D9"/>
  <c r="D8"/>
  <c r="C8" s="1"/>
  <c r="F106" i="10"/>
  <c r="F105" s="1"/>
  <c r="F104" s="1"/>
  <c r="F103" s="1"/>
  <c r="F102" s="1"/>
  <c r="F101" s="1"/>
  <c r="F100" s="1"/>
  <c r="F99" s="1"/>
  <c r="F98" s="1"/>
  <c r="F97" s="1"/>
  <c r="F96" s="1"/>
  <c r="F95" s="1"/>
  <c r="F94" s="1"/>
  <c r="F93" s="1"/>
  <c r="F92" s="1"/>
  <c r="F91" s="1"/>
  <c r="F90" s="1"/>
  <c r="F89" s="1"/>
  <c r="F88" s="1"/>
  <c r="F87" s="1"/>
  <c r="F86" s="1"/>
  <c r="F85" s="1"/>
  <c r="F84" s="1"/>
  <c r="F83" s="1"/>
  <c r="F82" s="1"/>
  <c r="F81" s="1"/>
  <c r="F80" s="1"/>
  <c r="F79" s="1"/>
  <c r="F78" s="1"/>
  <c r="F77" s="1"/>
  <c r="F76" s="1"/>
  <c r="F75" s="1"/>
  <c r="F74" s="1"/>
  <c r="F73" s="1"/>
  <c r="F72" s="1"/>
  <c r="F71" s="1"/>
  <c r="F70" s="1"/>
  <c r="F69" s="1"/>
  <c r="F68" s="1"/>
  <c r="F67" s="1"/>
  <c r="F66" s="1"/>
  <c r="F65" s="1"/>
  <c r="F64" s="1"/>
  <c r="F63" s="1"/>
  <c r="F62" s="1"/>
  <c r="F61" s="1"/>
  <c r="F60" s="1"/>
  <c r="F59" s="1"/>
  <c r="F58" s="1"/>
  <c r="F57" s="1"/>
  <c r="F56" s="1"/>
  <c r="F55" s="1"/>
  <c r="F54" s="1"/>
  <c r="F53" s="1"/>
  <c r="F52" s="1"/>
  <c r="F51" s="1"/>
  <c r="F50" s="1"/>
  <c r="F49" s="1"/>
  <c r="F48" s="1"/>
  <c r="F47" s="1"/>
  <c r="F46" s="1"/>
  <c r="F45" s="1"/>
  <c r="F44" s="1"/>
  <c r="F43" s="1"/>
  <c r="F42" s="1"/>
  <c r="F41" s="1"/>
  <c r="F40" s="1"/>
  <c r="F39" s="1"/>
  <c r="F38" s="1"/>
  <c r="F37" s="1"/>
  <c r="F36" s="1"/>
  <c r="F35" s="1"/>
  <c r="F34" s="1"/>
  <c r="F33" s="1"/>
  <c r="F32" s="1"/>
  <c r="F31" s="1"/>
  <c r="F30" s="1"/>
  <c r="F29" s="1"/>
  <c r="F28" s="1"/>
  <c r="F27" s="1"/>
  <c r="F26" s="1"/>
  <c r="F25" s="1"/>
  <c r="F24" s="1"/>
  <c r="F23" s="1"/>
  <c r="F22" s="1"/>
  <c r="F21" s="1"/>
  <c r="F20" s="1"/>
  <c r="F19" s="1"/>
  <c r="F18" s="1"/>
  <c r="F17" s="1"/>
  <c r="F16" s="1"/>
  <c r="F14" s="1"/>
  <c r="F13" s="1"/>
  <c r="F12" s="1"/>
  <c r="F11" s="1"/>
  <c r="F10" s="1"/>
  <c r="F9" s="1"/>
  <c r="E106"/>
  <c r="E105" s="1"/>
  <c r="E104" s="1"/>
  <c r="E103" s="1"/>
  <c r="E102" s="1"/>
  <c r="E101" s="1"/>
  <c r="E100" s="1"/>
  <c r="E99" s="1"/>
  <c r="E98" s="1"/>
  <c r="E97" s="1"/>
  <c r="E96" s="1"/>
  <c r="E95" s="1"/>
  <c r="E94" s="1"/>
  <c r="E93" s="1"/>
  <c r="E92" s="1"/>
  <c r="E91" s="1"/>
  <c r="E90" s="1"/>
  <c r="E89" s="1"/>
  <c r="E88" s="1"/>
  <c r="E87" s="1"/>
  <c r="E86" s="1"/>
  <c r="E85" s="1"/>
  <c r="E84" s="1"/>
  <c r="E83" s="1"/>
  <c r="E82" s="1"/>
  <c r="E81" s="1"/>
  <c r="E80" s="1"/>
  <c r="E79" s="1"/>
  <c r="E78" s="1"/>
  <c r="E77" s="1"/>
  <c r="E76" s="1"/>
  <c r="E75" s="1"/>
  <c r="E74" s="1"/>
  <c r="E73" s="1"/>
  <c r="E72" s="1"/>
  <c r="E71" s="1"/>
  <c r="E70" s="1"/>
  <c r="E69" s="1"/>
  <c r="E68" s="1"/>
  <c r="E67" s="1"/>
  <c r="E66" s="1"/>
  <c r="E65" s="1"/>
  <c r="E64" s="1"/>
  <c r="E63" s="1"/>
  <c r="E62" s="1"/>
  <c r="E61" s="1"/>
  <c r="E60" s="1"/>
  <c r="E59" s="1"/>
  <c r="E58" s="1"/>
  <c r="E57" s="1"/>
  <c r="E56" s="1"/>
  <c r="E55" s="1"/>
  <c r="E54" s="1"/>
  <c r="E53" s="1"/>
  <c r="E52" s="1"/>
  <c r="E51" s="1"/>
  <c r="E50" s="1"/>
  <c r="E49" s="1"/>
  <c r="E48" s="1"/>
  <c r="E47" s="1"/>
  <c r="E46" s="1"/>
  <c r="E45" s="1"/>
  <c r="E44" s="1"/>
  <c r="E43" s="1"/>
  <c r="E42" s="1"/>
  <c r="E41" s="1"/>
  <c r="E40" s="1"/>
  <c r="E39" s="1"/>
  <c r="E38" s="1"/>
  <c r="E37" s="1"/>
  <c r="E36" s="1"/>
  <c r="E35" s="1"/>
  <c r="E34" s="1"/>
  <c r="E33" s="1"/>
  <c r="E32" s="1"/>
  <c r="E31" s="1"/>
  <c r="E30" s="1"/>
  <c r="E29" s="1"/>
  <c r="E28" s="1"/>
  <c r="E27" s="1"/>
  <c r="E26" s="1"/>
  <c r="E25" s="1"/>
  <c r="E24" s="1"/>
  <c r="E23" s="1"/>
  <c r="E22" s="1"/>
  <c r="E21" s="1"/>
  <c r="E20" s="1"/>
  <c r="E19" s="1"/>
  <c r="E18" s="1"/>
  <c r="E17" s="1"/>
  <c r="E16" s="1"/>
  <c r="E14" s="1"/>
  <c r="E13" s="1"/>
  <c r="E12" s="1"/>
  <c r="E11" s="1"/>
  <c r="E10" s="1"/>
  <c r="E9" s="1"/>
  <c r="D106"/>
  <c r="D105"/>
  <c r="D104" s="1"/>
  <c r="D103" s="1"/>
  <c r="D102" s="1"/>
  <c r="D101" s="1"/>
  <c r="D100" s="1"/>
  <c r="D99" s="1"/>
  <c r="D98" s="1"/>
  <c r="D97" s="1"/>
  <c r="D96" s="1"/>
  <c r="D95" s="1"/>
  <c r="D94" s="1"/>
  <c r="D93" s="1"/>
  <c r="D92" s="1"/>
  <c r="D91" s="1"/>
  <c r="D90" s="1"/>
  <c r="D89" s="1"/>
  <c r="D88" s="1"/>
  <c r="D87" s="1"/>
  <c r="D86" s="1"/>
  <c r="D85" s="1"/>
  <c r="D84" s="1"/>
  <c r="D83" s="1"/>
  <c r="D82" s="1"/>
  <c r="D81" s="1"/>
  <c r="D80" s="1"/>
  <c r="D79" s="1"/>
  <c r="D78" s="1"/>
  <c r="D77" s="1"/>
  <c r="D76" s="1"/>
  <c r="D75" s="1"/>
  <c r="D74" s="1"/>
  <c r="D73" s="1"/>
  <c r="D72" s="1"/>
  <c r="D71" s="1"/>
  <c r="D70" s="1"/>
  <c r="D69" s="1"/>
  <c r="D68" s="1"/>
  <c r="D67" s="1"/>
  <c r="D66" s="1"/>
  <c r="D65" s="1"/>
  <c r="D64" s="1"/>
  <c r="D63" s="1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4" s="1"/>
  <c r="D13" s="1"/>
  <c r="D12" s="1"/>
  <c r="D11" s="1"/>
  <c r="D10" s="1"/>
  <c r="D9" s="1"/>
  <c r="C46" i="6"/>
  <c r="C25"/>
  <c r="E72"/>
  <c r="C72" s="1"/>
  <c r="E23"/>
  <c r="E8" s="1"/>
  <c r="C78"/>
  <c r="C42"/>
  <c r="C41"/>
  <c r="C40"/>
  <c r="C37"/>
  <c r="C36"/>
  <c r="D47"/>
  <c r="D9"/>
  <c r="C47"/>
  <c r="C9"/>
  <c r="C9" i="4"/>
  <c r="D8"/>
  <c r="D7" s="1"/>
  <c r="E7"/>
  <c r="C7"/>
  <c r="D7" i="5"/>
  <c r="C7"/>
  <c r="B7"/>
  <c r="B9"/>
  <c r="C8"/>
  <c r="B6" i="24"/>
  <c r="B11"/>
  <c r="D6" i="2"/>
  <c r="D22" s="1"/>
  <c r="B6"/>
  <c r="B11" i="25"/>
  <c r="D7"/>
  <c r="D12" i="2"/>
  <c r="D13"/>
  <c r="D14"/>
  <c r="D15"/>
  <c r="D16"/>
  <c r="D17"/>
  <c r="D18"/>
  <c r="D19"/>
  <c r="D20"/>
  <c r="D21"/>
  <c r="B14" i="23"/>
  <c r="B8" i="2"/>
  <c r="B9"/>
  <c r="B10"/>
  <c r="B11"/>
  <c r="B12"/>
  <c r="B13"/>
  <c r="B14"/>
  <c r="B15"/>
  <c r="B16"/>
  <c r="B17"/>
  <c r="B18"/>
  <c r="B19"/>
  <c r="C5" i="8"/>
  <c r="C8"/>
  <c r="D8" i="7" l="1"/>
  <c r="E8"/>
  <c r="D8" i="10"/>
  <c r="F8"/>
  <c r="E8"/>
  <c r="B6" i="23"/>
  <c r="D11" i="25"/>
  <c r="B26" i="24"/>
  <c r="B22" i="2" l="1"/>
  <c r="B23" i="23"/>
  <c r="D23" i="6"/>
  <c r="C23" l="1"/>
  <c r="C8" s="1"/>
  <c r="D8"/>
</calcChain>
</file>

<file path=xl/sharedStrings.xml><?xml version="1.0" encoding="utf-8"?>
<sst xmlns="http://schemas.openxmlformats.org/spreadsheetml/2006/main" count="926" uniqueCount="377">
  <si>
    <t>预算01表</t>
  </si>
  <si>
    <t>单位：元</t>
  </si>
  <si>
    <t>基本支出</t>
  </si>
  <si>
    <t xml:space="preserve">    单位负责人签章：        财务负责人签章：         制表人签章：</t>
  </si>
  <si>
    <t>支                        出</t>
  </si>
  <si>
    <t>收                             入</t>
  </si>
  <si>
    <t>　　　对个人和家庭的补助</t>
  </si>
  <si>
    <t>合计</t>
  </si>
  <si>
    <t>一、预算拨款</t>
  </si>
  <si>
    <t xml:space="preserve">    一般预算</t>
  </si>
  <si>
    <t>项目支出</t>
  </si>
  <si>
    <t>**</t>
  </si>
  <si>
    <t>合  计</t>
  </si>
  <si>
    <t>　　　工资福利支出</t>
  </si>
  <si>
    <t>总计</t>
  </si>
  <si>
    <t>二、项目支出</t>
  </si>
  <si>
    <t>2018年预算</t>
  </si>
  <si>
    <t>一、基本支出</t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</si>
  <si>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</si>
  <si>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</si>
  <si>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</si>
  <si>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</si>
  <si>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</si>
  <si>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</si>
  <si>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</si>
  <si>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三、其他资金</t>
    <phoneticPr fontId="0" type="noConversion"/>
  </si>
  <si>
    <t>四、上级补助收入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</si>
  <si>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</si>
  <si>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</si>
  <si>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五、上年结余结转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</si>
  <si>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</si>
  <si>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</si>
  <si>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 xml:space="preserve">     公用经费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</si>
  <si>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</si>
  <si>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t>　　　运转性支出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</si>
  <si>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</si>
  <si>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收入合计</t>
    <phoneticPr fontId="0" type="noConversion"/>
  </si>
  <si>
    <t>支出合计</t>
    <phoneticPr fontId="0" type="noConversion"/>
  </si>
  <si>
    <t>单位名称：</t>
    <phoneticPr fontId="0" type="noConversion"/>
  </si>
  <si>
    <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9" type="noConversion"/>
  </si>
  <si>
    <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9" type="noConversion"/>
  </si>
  <si>
    <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  <phoneticPr fontId="9" type="noConversion"/>
  </si>
  <si>
    <t>一、一般公共预算</t>
    <phoneticPr fontId="9" type="noConversion"/>
  </si>
  <si>
    <t>二、政府性基金预算</t>
    <phoneticPr fontId="0" type="noConversion"/>
  </si>
  <si>
    <t>三、国有资本经营预算</t>
    <phoneticPr fontId="0" type="noConversion"/>
  </si>
  <si>
    <t>三、国有资本经营预算</t>
    <phoneticPr fontId="0" type="noConversion"/>
  </si>
  <si>
    <t>功能科目名称</t>
    <phoneticPr fontId="0" type="noConversion"/>
  </si>
  <si>
    <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  <phoneticPr fontId="0" type="noConversion"/>
  </si>
  <si>
    <r>
      <t>2</t>
    </r>
    <r>
      <rPr>
        <b/>
        <sz val="18"/>
        <rFont val="宋体"/>
        <family val="3"/>
        <charset val="134"/>
      </rPr>
      <t>018年一般公共预算支出情况表（按功能科目）</t>
    </r>
    <phoneticPr fontId="0" type="noConversion"/>
  </si>
  <si>
    <t>一般公共预算支出</t>
    <phoneticPr fontId="0" type="noConversion"/>
  </si>
  <si>
    <t>合计</t>
    <phoneticPr fontId="0" type="noConversion"/>
  </si>
  <si>
    <t>一般公共预算支出</t>
    <phoneticPr fontId="0" type="noConversion"/>
  </si>
  <si>
    <t>单位</t>
    <phoneticPr fontId="0" type="noConversion"/>
  </si>
  <si>
    <r>
      <t>预算05-2</t>
    </r>
    <r>
      <rPr>
        <sz val="10"/>
        <rFont val="宋体"/>
        <family val="3"/>
        <charset val="134"/>
      </rPr>
      <t>表</t>
    </r>
    <phoneticPr fontId="0" type="noConversion"/>
  </si>
  <si>
    <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  <phoneticPr fontId="0" type="noConversion"/>
  </si>
  <si>
    <t>经济科目编码</t>
    <phoneticPr fontId="0" type="noConversion"/>
  </si>
  <si>
    <t>经济科目名称</t>
    <phoneticPr fontId="0" type="noConversion"/>
  </si>
  <si>
    <t>一般公共预算支出</t>
    <phoneticPr fontId="0" type="noConversion"/>
  </si>
  <si>
    <t>单位名称：</t>
    <phoneticPr fontId="0" type="noConversion"/>
  </si>
  <si>
    <t>工资福利支出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</si>
  <si>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基本工资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</si>
  <si>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津贴补贴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</si>
  <si>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</si>
  <si>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绩效工资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</si>
  <si>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机关事业单位基本养老保险缴费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</si>
  <si>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住房公积金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</si>
  <si>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其他工资福利支出</t>
    </r>
    <phoneticPr fontId="0" type="noConversion"/>
  </si>
  <si>
    <t xml:space="preserve">  其他社会保障缴费</t>
    <phoneticPr fontId="0" type="noConversion"/>
  </si>
  <si>
    <t>商品和服务支出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</si>
  <si>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</si>
  <si>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印刷费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</si>
  <si>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咨询费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</si>
  <si>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手续费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</si>
  <si>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</si>
  <si>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</si>
  <si>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邮电费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</si>
  <si>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物业管理费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</si>
  <si>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差旅费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</si>
  <si>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因公出国（境）费用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</si>
  <si>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维修（护）费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</si>
  <si>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租赁费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</si>
  <si>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会议费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</si>
  <si>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培训费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</si>
  <si>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公务接待费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</si>
  <si>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专用材料费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</si>
  <si>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劳务费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</si>
  <si>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委托业务费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</si>
  <si>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公务用车运行维护费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</si>
  <si>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</si>
  <si>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其他商品和服务支出</t>
    </r>
    <phoneticPr fontId="0" type="noConversion"/>
  </si>
  <si>
    <t>对个人和家庭的补助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</si>
  <si>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离休费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</si>
  <si>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退休费</t>
    </r>
    <phoneticPr fontId="0" type="noConversion"/>
  </si>
  <si>
    <t xml:space="preserve">  伙食补助费</t>
    <phoneticPr fontId="0" type="noConversion"/>
  </si>
  <si>
    <t xml:space="preserve">  职业年金缴费</t>
    <phoneticPr fontId="0" type="noConversion"/>
  </si>
  <si>
    <t xml:space="preserve">  职工基本医疗保险缴费</t>
    <phoneticPr fontId="0" type="noConversion"/>
  </si>
  <si>
    <t xml:space="preserve">  公务员医疗补助缴费</t>
    <phoneticPr fontId="0" type="noConversion"/>
  </si>
  <si>
    <t xml:space="preserve">  医疗费</t>
    <phoneticPr fontId="0" type="noConversion"/>
  </si>
  <si>
    <t xml:space="preserve">  工会经费</t>
    <phoneticPr fontId="0" type="noConversion"/>
  </si>
  <si>
    <t xml:space="preserve">  福利费</t>
    <phoneticPr fontId="0" type="noConversion"/>
  </si>
  <si>
    <t xml:space="preserve">  抚恤金</t>
    <phoneticPr fontId="0" type="noConversion"/>
  </si>
  <si>
    <t xml:space="preserve">  生活补助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</si>
  <si>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医疗费补助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</si>
  <si>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助学金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</si>
  <si>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奖励金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</si>
  <si>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其他对个人和家庭的补助</t>
    </r>
    <phoneticPr fontId="0" type="noConversion"/>
  </si>
  <si>
    <t>债务利息及费用支出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</si>
  <si>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国内债务付息</t>
    </r>
    <phoneticPr fontId="0" type="noConversion"/>
  </si>
  <si>
    <t xml:space="preserve">  国内债务发行费用</t>
    <phoneticPr fontId="0" type="noConversion"/>
  </si>
  <si>
    <t>资本性支出（基本建设）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</si>
  <si>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房屋建筑物购建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</si>
  <si>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</si>
  <si>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</si>
  <si>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基础设施建设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</si>
  <si>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大型修缮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</si>
  <si>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信息网络及软件购置更新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</si>
  <si>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物资储备</t>
    </r>
    <phoneticPr fontId="0" type="noConversion"/>
  </si>
  <si>
    <t xml:space="preserve">  公务用车购置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</si>
  <si>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其他交通工具购置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</si>
  <si>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文物和陈列品购置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</si>
  <si>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无形资产购置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</si>
  <si>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其他基本建设支出</t>
    </r>
    <phoneticPr fontId="0" type="noConversion"/>
  </si>
  <si>
    <t>资本性支出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</si>
  <si>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土地补偿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</si>
  <si>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安置补助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</si>
  <si>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地上附着物和青苗补偿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</si>
  <si>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拆迁补偿</t>
    </r>
    <phoneticPr fontId="0" type="noConversion"/>
  </si>
  <si>
    <t xml:space="preserve">  其他资本性支出</t>
    <phoneticPr fontId="0" type="noConversion"/>
  </si>
  <si>
    <t>对企业补助（基本建设）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</si>
  <si>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资本金注入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</si>
  <si>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</si>
  <si>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对企业补助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</si>
  <si>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政府投资基金股权投资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</si>
  <si>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费用补贴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</si>
  <si>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利息补贴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</si>
  <si>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</si>
  <si>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对社会保障基金补助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</si>
  <si>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对社会保险基金补助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</si>
  <si>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补充全国社会保障基金</t>
    </r>
    <phoneticPr fontId="0" type="noConversion"/>
  </si>
  <si>
    <t>其他支出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</si>
  <si>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赠与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</si>
  <si>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国家赔偿费用支出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</si>
  <si>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</si>
  <si>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其他支出</t>
    </r>
    <phoneticPr fontId="0" type="noConversion"/>
  </si>
  <si>
    <r>
      <t>3</t>
    </r>
    <r>
      <rPr>
        <sz val="9"/>
        <rFont val="宋体"/>
        <family val="3"/>
        <charset val="134"/>
      </rPr>
      <t>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</si>
  <si>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</si>
  <si>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</si>
  <si>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</si>
  <si>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</si>
  <si>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</si>
  <si>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</si>
  <si>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</si>
  <si>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</si>
  <si>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</si>
  <si>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</si>
  <si>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</si>
  <si>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</si>
  <si>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30199</t>
    </r>
    <phoneticPr fontId="0" type="noConversion"/>
  </si>
  <si>
    <r>
      <t>3</t>
    </r>
    <r>
      <rPr>
        <sz val="9"/>
        <rFont val="宋体"/>
        <family val="3"/>
        <charset val="134"/>
      </rPr>
      <t>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</si>
  <si>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</si>
  <si>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</si>
  <si>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</si>
  <si>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</si>
  <si>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</si>
  <si>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</si>
  <si>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30207</t>
    </r>
    <r>
      <rPr>
        <sz val="12"/>
        <rFont val="宋体"/>
        <family val="3"/>
        <charset val="134"/>
      </rPr>
      <t/>
    </r>
  </si>
  <si>
    <r>
      <t xml:space="preserve">  30209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</si>
  <si>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</si>
  <si>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</si>
  <si>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</si>
  <si>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</si>
  <si>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</si>
  <si>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</si>
  <si>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</si>
  <si>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</si>
  <si>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</si>
  <si>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</si>
  <si>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</si>
  <si>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30229</t>
    </r>
    <r>
      <rPr>
        <sz val="12"/>
        <rFont val="宋体"/>
        <family val="3"/>
        <charset val="134"/>
      </rPr>
      <t/>
    </r>
  </si>
  <si>
    <r>
      <t xml:space="preserve">  30231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</si>
  <si>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30239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</si>
  <si>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30299</t>
    </r>
    <phoneticPr fontId="0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</si>
  <si>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</si>
  <si>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</si>
  <si>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</si>
  <si>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</si>
  <si>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30305</t>
    </r>
    <phoneticPr fontId="0" type="noConversion"/>
  </si>
  <si>
    <t xml:space="preserve">  30307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</si>
  <si>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</si>
  <si>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</si>
  <si>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30399</t>
    </r>
    <phoneticPr fontId="0" type="noConversion"/>
  </si>
  <si>
    <r>
      <t>3</t>
    </r>
    <r>
      <rPr>
        <sz val="9"/>
        <rFont val="宋体"/>
        <family val="3"/>
        <charset val="134"/>
      </rPr>
      <t>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</si>
  <si>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</si>
  <si>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30703</t>
    </r>
    <phoneticPr fontId="0" type="noConversion"/>
  </si>
  <si>
    <r>
      <t>3</t>
    </r>
    <r>
      <rPr>
        <sz val="9"/>
        <rFont val="宋体"/>
        <family val="3"/>
        <charset val="134"/>
      </rPr>
      <t>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</si>
  <si>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</si>
  <si>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</si>
  <si>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</si>
  <si>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</si>
  <si>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</si>
  <si>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30907</t>
    </r>
    <r>
      <rPr>
        <sz val="12"/>
        <rFont val="宋体"/>
        <family val="3"/>
        <charset val="134"/>
      </rPr>
      <t/>
    </r>
  </si>
  <si>
    <t xml:space="preserve">  30908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</si>
  <si>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</si>
  <si>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</si>
  <si>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</si>
  <si>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</si>
  <si>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30999</t>
    </r>
    <phoneticPr fontId="0" type="noConversion"/>
  </si>
  <si>
    <r>
      <t>3</t>
    </r>
    <r>
      <rPr>
        <sz val="9"/>
        <rFont val="宋体"/>
        <family val="3"/>
        <charset val="134"/>
      </rPr>
      <t>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</si>
  <si>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</si>
  <si>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</si>
  <si>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</si>
  <si>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</si>
  <si>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</si>
  <si>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</si>
  <si>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</si>
  <si>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31009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</si>
  <si>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31010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</si>
  <si>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31011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</si>
  <si>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31012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</si>
  <si>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</si>
  <si>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</si>
  <si>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</si>
  <si>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</si>
  <si>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31099</t>
    </r>
    <phoneticPr fontId="0" type="noConversion"/>
  </si>
  <si>
    <r>
      <t>3</t>
    </r>
    <r>
      <rPr>
        <sz val="9"/>
        <rFont val="宋体"/>
        <family val="3"/>
        <charset val="134"/>
      </rPr>
      <t>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</si>
  <si>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</si>
  <si>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31199</t>
    </r>
    <phoneticPr fontId="0" type="noConversion"/>
  </si>
  <si>
    <r>
      <t>3</t>
    </r>
    <r>
      <rPr>
        <sz val="9"/>
        <rFont val="宋体"/>
        <family val="3"/>
        <charset val="134"/>
      </rPr>
      <t>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</si>
  <si>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</si>
  <si>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</si>
  <si>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</si>
  <si>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</si>
  <si>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31299</t>
    </r>
    <phoneticPr fontId="0" type="noConversion"/>
  </si>
  <si>
    <r>
      <t>3</t>
    </r>
    <r>
      <rPr>
        <sz val="9"/>
        <rFont val="宋体"/>
        <family val="3"/>
        <charset val="134"/>
      </rPr>
      <t>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</si>
  <si>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</si>
  <si>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31303</t>
    </r>
    <phoneticPr fontId="0" type="noConversion"/>
  </si>
  <si>
    <r>
      <t>3</t>
    </r>
    <r>
      <rPr>
        <sz val="9"/>
        <rFont val="宋体"/>
        <family val="3"/>
        <charset val="134"/>
      </rPr>
      <t>99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</si>
  <si>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</si>
  <si>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</si>
  <si>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</si>
  <si>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39999</t>
    </r>
    <phoneticPr fontId="0" type="noConversion"/>
  </si>
  <si>
    <r>
      <t>预算06-2</t>
    </r>
    <r>
      <rPr>
        <sz val="10"/>
        <rFont val="宋体"/>
        <family val="3"/>
        <charset val="134"/>
      </rPr>
      <t>表</t>
    </r>
    <phoneticPr fontId="0" type="noConversion"/>
  </si>
  <si>
    <t>基本支出</t>
    <phoneticPr fontId="0" type="noConversion"/>
  </si>
  <si>
    <t>项目支出</t>
    <phoneticPr fontId="0" type="noConversion"/>
  </si>
  <si>
    <t>基本支出</t>
    <phoneticPr fontId="0" type="noConversion"/>
  </si>
  <si>
    <t>单位：万元</t>
    <phoneticPr fontId="9" type="noConversion"/>
  </si>
  <si>
    <t>序号</t>
    <phoneticPr fontId="9" type="noConversion"/>
  </si>
  <si>
    <t>项目</t>
    <phoneticPr fontId="9" type="noConversion"/>
  </si>
  <si>
    <t>本年预算数</t>
    <phoneticPr fontId="9" type="noConversion"/>
  </si>
  <si>
    <t>公务接待费</t>
    <phoneticPr fontId="9" type="noConversion"/>
  </si>
  <si>
    <t>公务用车费</t>
    <phoneticPr fontId="9" type="noConversion"/>
  </si>
  <si>
    <t>（1）公务用车运行维护费</t>
    <phoneticPr fontId="9" type="noConversion"/>
  </si>
  <si>
    <t>（2）公务用车购置</t>
    <phoneticPr fontId="9" type="noConversion"/>
  </si>
  <si>
    <t>4</t>
    <phoneticPr fontId="9" type="noConversion"/>
  </si>
  <si>
    <t>会议费</t>
    <phoneticPr fontId="9" type="noConversion"/>
  </si>
  <si>
    <t>5</t>
    <phoneticPr fontId="9" type="noConversion"/>
  </si>
  <si>
    <t>培训费</t>
    <phoneticPr fontId="9" type="noConversion"/>
  </si>
  <si>
    <t>“三公”经费</t>
    <phoneticPr fontId="0" type="noConversion"/>
  </si>
  <si>
    <t>因公出国（境）费用</t>
    <phoneticPr fontId="9" type="noConversion"/>
  </si>
  <si>
    <t>2018年“三公”经费、会议费及培训费预算表</t>
    <phoneticPr fontId="9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</si>
  <si>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</si>
  <si>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</si>
  <si>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r>
      <t>预算08-1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</si>
  <si>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2018年政府性基金预算支出情况表（按功能科目）</t>
    <phoneticPr fontId="0" type="noConversion"/>
  </si>
  <si>
    <t>政府性基金预算支出</t>
    <phoneticPr fontId="0" type="noConversion"/>
  </si>
  <si>
    <r>
      <t>预算08-2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</si>
  <si>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2018年政府性基金预算支出情况表（按经济科目）</t>
    <phoneticPr fontId="0" type="noConversion"/>
  </si>
  <si>
    <r>
      <t>2</t>
    </r>
    <r>
      <rPr>
        <b/>
        <sz val="18"/>
        <rFont val="宋体"/>
        <family val="3"/>
        <charset val="134"/>
      </rPr>
      <t>018年部门预算基本支出预算表</t>
    </r>
    <phoneticPr fontId="0" type="noConversion"/>
  </si>
  <si>
    <t>单位名称</t>
    <phoneticPr fontId="0" type="noConversion"/>
  </si>
  <si>
    <t>经济科目</t>
    <phoneticPr fontId="0" type="noConversion"/>
  </si>
  <si>
    <t>财政拨款</t>
    <phoneticPr fontId="0" type="noConversion"/>
  </si>
  <si>
    <t>一般公共预算</t>
    <phoneticPr fontId="0" type="noConversion"/>
  </si>
  <si>
    <t>对个人和家庭的补助</t>
    <phoneticPr fontId="0" type="noConversion"/>
  </si>
  <si>
    <t>工资福利支出</t>
    <phoneticPr fontId="0" type="noConversion"/>
  </si>
  <si>
    <r>
      <t>预算10</t>
    </r>
    <r>
      <rPr>
        <sz val="10"/>
        <rFont val="宋体"/>
        <family val="3"/>
        <charset val="134"/>
      </rPr>
      <t>表</t>
    </r>
    <phoneticPr fontId="0" type="noConversion"/>
  </si>
  <si>
    <t>2018年部门预算项目支出预算表</t>
    <phoneticPr fontId="0" type="noConversion"/>
  </si>
  <si>
    <t>项目名称</t>
    <phoneticPr fontId="0" type="noConversion"/>
  </si>
  <si>
    <t>2018年部门预算信息公开表</t>
    <phoneticPr fontId="0" type="noConversion"/>
  </si>
  <si>
    <t>部门基本情况</t>
    <phoneticPr fontId="9" type="noConversion"/>
  </si>
  <si>
    <t>收入预算说明</t>
    <phoneticPr fontId="9" type="noConversion"/>
  </si>
  <si>
    <t>支出预算说明</t>
    <phoneticPr fontId="9" type="noConversion"/>
  </si>
  <si>
    <t>“三公”经费说明</t>
    <phoneticPr fontId="9" type="noConversion"/>
  </si>
  <si>
    <t>其他需要说明的情况</t>
    <phoneticPr fontId="9" type="noConversion"/>
  </si>
  <si>
    <t>收支总体情况表</t>
    <phoneticPr fontId="9" type="noConversion"/>
  </si>
  <si>
    <t>收入总体情况表</t>
    <phoneticPr fontId="9" type="noConversion"/>
  </si>
  <si>
    <t>支出总体情况表</t>
    <phoneticPr fontId="9" type="noConversion"/>
  </si>
  <si>
    <t>财政拨款收支总体情况表</t>
    <phoneticPr fontId="9" type="noConversion"/>
  </si>
  <si>
    <t>2018年一般公共预算支出情况表-1（按功能科目）</t>
    <phoneticPr fontId="9" type="noConversion"/>
  </si>
  <si>
    <t>2018年一般公共预算支出情况表-1（按经济科目）</t>
    <phoneticPr fontId="9" type="noConversion"/>
  </si>
  <si>
    <t>2018年“三公”经费预算表</t>
    <phoneticPr fontId="9" type="noConversion"/>
  </si>
  <si>
    <t>十一、</t>
    <phoneticPr fontId="9" type="noConversion"/>
  </si>
  <si>
    <t>十二、</t>
    <phoneticPr fontId="9" type="noConversion"/>
  </si>
  <si>
    <t>十三、</t>
    <phoneticPr fontId="9" type="noConversion"/>
  </si>
  <si>
    <t>第一部分  2018年部门预算基本情况说明</t>
    <phoneticPr fontId="9" type="noConversion"/>
  </si>
  <si>
    <t>第二部分  2018年部门预算表</t>
    <phoneticPr fontId="9" type="noConversion"/>
  </si>
  <si>
    <t>一、</t>
    <phoneticPr fontId="9" type="noConversion"/>
  </si>
  <si>
    <t>二、</t>
    <phoneticPr fontId="9" type="noConversion"/>
  </si>
  <si>
    <t>三、</t>
    <phoneticPr fontId="9" type="noConversion"/>
  </si>
  <si>
    <t>四、</t>
    <phoneticPr fontId="9" type="noConversion"/>
  </si>
  <si>
    <t>五、</t>
    <phoneticPr fontId="9" type="noConversion"/>
  </si>
  <si>
    <t>六、</t>
    <phoneticPr fontId="9" type="noConversion"/>
  </si>
  <si>
    <t>2018年一般公共预算支出情况表-2（按功能科目）</t>
    <phoneticPr fontId="9" type="noConversion"/>
  </si>
  <si>
    <t>七、</t>
    <phoneticPr fontId="9" type="noConversion"/>
  </si>
  <si>
    <t>八、</t>
    <phoneticPr fontId="9" type="noConversion"/>
  </si>
  <si>
    <t>2018年一般公共预算支出情况表-2（按经济科目）</t>
    <phoneticPr fontId="9" type="noConversion"/>
  </si>
  <si>
    <t>九、</t>
    <phoneticPr fontId="9" type="noConversion"/>
  </si>
  <si>
    <t>十、</t>
    <phoneticPr fontId="9" type="noConversion"/>
  </si>
  <si>
    <t>2018年政府性基金预算支出情况表（按经济科目）</t>
    <phoneticPr fontId="9" type="noConversion"/>
  </si>
  <si>
    <t>2018年部门预算基本支出预算表</t>
    <phoneticPr fontId="9" type="noConversion"/>
  </si>
  <si>
    <t>2018年部门预算项目支出预算表</t>
    <phoneticPr fontId="9" type="noConversion"/>
  </si>
  <si>
    <t>目  录</t>
    <phoneticPr fontId="9" type="noConversion"/>
  </si>
  <si>
    <t>备注：预算08-1表、预算08-2表政府性基金预算支出情况表单位无数据的，不能删除表格，应以空白表进行公示并在表格下面说明无数据。</t>
    <phoneticPr fontId="0" type="noConversion"/>
  </si>
  <si>
    <t>三、事业单位经营支出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</si>
  <si>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</si>
  <si>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</si>
  <si>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</si>
  <si>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收支总体情况表</t>
    <phoneticPr fontId="0" type="noConversion"/>
  </si>
  <si>
    <t>收入总体情况表</t>
    <phoneticPr fontId="0" type="noConversion"/>
  </si>
  <si>
    <t>支出总体情况表</t>
    <phoneticPr fontId="9" type="noConversion"/>
  </si>
  <si>
    <t>　　　日常运转类项目</t>
    <phoneticPr fontId="0" type="noConversion"/>
  </si>
  <si>
    <t xml:space="preserve">      政府购买服务类项目</t>
    <phoneticPr fontId="9" type="noConversion"/>
  </si>
  <si>
    <t xml:space="preserve">      其他类项目</t>
    <phoneticPr fontId="9" type="noConversion"/>
  </si>
  <si>
    <t xml:space="preserve">      科技研发类项目</t>
    <phoneticPr fontId="9" type="noConversion"/>
  </si>
  <si>
    <t xml:space="preserve">      基本建设类项目</t>
    <phoneticPr fontId="9" type="noConversion"/>
  </si>
  <si>
    <t xml:space="preserve">      补助企事业类项目</t>
    <phoneticPr fontId="9" type="noConversion"/>
  </si>
  <si>
    <t xml:space="preserve">      信息化运维类项目</t>
    <phoneticPr fontId="9" type="noConversion"/>
  </si>
  <si>
    <t xml:space="preserve">      专项业务类项目</t>
    <phoneticPr fontId="9" type="noConversion"/>
  </si>
  <si>
    <t xml:space="preserve">      信息系统建设类项目</t>
    <phoneticPr fontId="0" type="noConversion"/>
  </si>
  <si>
    <t>2018年一般公共预算支出情况表（按经济科目）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</si>
  <si>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（示例）</t>
    </r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</si>
  <si>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</si>
  <si>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</si>
  <si>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财政专户拨款</t>
    <phoneticPr fontId="0" type="noConversion"/>
  </si>
  <si>
    <t>其他资金</t>
    <phoneticPr fontId="0" type="noConversion"/>
  </si>
  <si>
    <t>绩效目标</t>
    <phoneticPr fontId="0" type="noConversion"/>
  </si>
  <si>
    <t>预算09表</t>
    <phoneticPr fontId="0" type="noConversion"/>
  </si>
  <si>
    <t>财政拨款收支总体情况表</t>
    <phoneticPr fontId="0" type="noConversion"/>
  </si>
  <si>
    <t>土地治理区级配套资金</t>
  </si>
  <si>
    <t xml:space="preserve">合计  </t>
    <phoneticPr fontId="0" type="noConversion"/>
  </si>
  <si>
    <t xml:space="preserve"> 一般公共服务支出</t>
  </si>
  <si>
    <t xml:space="preserve">    一般行政管理事务（财政事务）</t>
  </si>
  <si>
    <t>预算改革业务</t>
  </si>
  <si>
    <t xml:space="preserve">    信息化建设（财政事务）</t>
  </si>
  <si>
    <t xml:space="preserve">    其他财政事务支出</t>
  </si>
  <si>
    <t xml:space="preserve">    2010601行政运行（财政事务）</t>
    <phoneticPr fontId="0" type="noConversion"/>
  </si>
  <si>
    <t xml:space="preserve">     2010602国有资产统计评价经费</t>
    <phoneticPr fontId="0" type="noConversion"/>
  </si>
  <si>
    <t xml:space="preserve">     2010602绩效评价经费</t>
    <phoneticPr fontId="0" type="noConversion"/>
  </si>
  <si>
    <t xml:space="preserve">      2010604全县会计培训经费</t>
    <phoneticPr fontId="0" type="noConversion"/>
  </si>
  <si>
    <t xml:space="preserve">      2010604全县预结算会议费</t>
    <phoneticPr fontId="0" type="noConversion"/>
  </si>
  <si>
    <t xml:space="preserve">      2010699金财工程</t>
    <phoneticPr fontId="0" type="noConversion"/>
  </si>
  <si>
    <t xml:space="preserve">      2010699农村集体“三资”管理服务平台建设项目</t>
    <phoneticPr fontId="0" type="noConversion"/>
  </si>
  <si>
    <t xml:space="preserve">      2010699财政投资审核经费、PPP项目审核费用</t>
    <phoneticPr fontId="0" type="noConversion"/>
  </si>
  <si>
    <t xml:space="preserve">      2010699农业综合开发事业费</t>
    <phoneticPr fontId="0" type="noConversion"/>
  </si>
  <si>
    <t xml:space="preserve">      2010699全县账、表、册印刷等经费</t>
    <phoneticPr fontId="0" type="noConversion"/>
  </si>
  <si>
    <t xml:space="preserve">      2010699农业综合开发产业化补助项目配套资金</t>
    <phoneticPr fontId="0" type="noConversion"/>
  </si>
  <si>
    <t xml:space="preserve">        2130603产业化发展</t>
    <phoneticPr fontId="0" type="noConversion"/>
  </si>
  <si>
    <t>2130699其他农业综合开发支出</t>
    <phoneticPr fontId="0" type="noConversion"/>
  </si>
  <si>
    <t>梅县区财政局</t>
    <phoneticPr fontId="0" type="noConversion"/>
  </si>
  <si>
    <t>单位名称：梅县区财政局</t>
    <phoneticPr fontId="9" type="noConversion"/>
  </si>
  <si>
    <t xml:space="preserve">   全县会计培训经费</t>
    <phoneticPr fontId="0" type="noConversion"/>
  </si>
  <si>
    <t xml:space="preserve">   全县预结算会议费</t>
    <phoneticPr fontId="0" type="noConversion"/>
  </si>
  <si>
    <t xml:space="preserve">   农村集体“三资”管理服务平台建设项目</t>
    <phoneticPr fontId="0" type="noConversion"/>
  </si>
  <si>
    <t xml:space="preserve">   全县账、表、册印刷等经费</t>
    <phoneticPr fontId="0" type="noConversion"/>
  </si>
  <si>
    <t>金财工程</t>
    <phoneticPr fontId="0" type="noConversion"/>
  </si>
  <si>
    <t xml:space="preserve"> 财政投资审核经费、PPP项目审核费用</t>
    <phoneticPr fontId="0" type="noConversion"/>
  </si>
  <si>
    <t xml:space="preserve"> 农业综合开发产业化补助项目配套资金</t>
    <phoneticPr fontId="0" type="noConversion"/>
  </si>
  <si>
    <t xml:space="preserve">    产业化发展</t>
    <phoneticPr fontId="0" type="noConversion"/>
  </si>
  <si>
    <t xml:space="preserve">   其他农业综合开发支出</t>
    <phoneticPr fontId="0" type="noConversion"/>
  </si>
  <si>
    <t xml:space="preserve"> 一般行政管理事务（财政事务）</t>
    <phoneticPr fontId="0" type="noConversion"/>
  </si>
  <si>
    <t xml:space="preserve">    国有资产统计评价经费</t>
    <phoneticPr fontId="0" type="noConversion"/>
  </si>
  <si>
    <t xml:space="preserve">    绩效评价经费</t>
    <phoneticPr fontId="0" type="noConversion"/>
  </si>
  <si>
    <t xml:space="preserve">    农业综合开发事业费</t>
    <phoneticPr fontId="0" type="noConversion"/>
  </si>
  <si>
    <t>2018年政府性基金预算支出情况表（按功能科目）</t>
    <phoneticPr fontId="9" type="noConversion"/>
  </si>
  <si>
    <t>梅州市梅县区财政局</t>
    <phoneticPr fontId="0" type="noConversion"/>
  </si>
  <si>
    <r>
      <t>报送日期：2</t>
    </r>
    <r>
      <rPr>
        <sz val="26"/>
        <rFont val="宋体"/>
        <family val="3"/>
        <charset val="134"/>
      </rPr>
      <t>018</t>
    </r>
    <r>
      <rPr>
        <sz val="26"/>
        <rFont val="宋体"/>
        <family val="3"/>
        <charset val="134"/>
      </rPr>
      <t>年</t>
    </r>
    <r>
      <rPr>
        <sz val="26"/>
        <rFont val="宋体"/>
        <family val="3"/>
        <charset val="134"/>
      </rPr>
      <t>3</t>
    </r>
    <r>
      <rPr>
        <sz val="26"/>
        <rFont val="宋体"/>
        <family val="3"/>
        <charset val="134"/>
      </rPr>
      <t>月</t>
    </r>
    <r>
      <rPr>
        <sz val="26"/>
        <rFont val="宋体"/>
        <family val="3"/>
        <charset val="134"/>
      </rPr>
      <t>14</t>
    </r>
    <r>
      <rPr>
        <sz val="26"/>
        <rFont val="宋体"/>
        <family val="3"/>
        <charset val="134"/>
      </rPr>
      <t>日</t>
    </r>
    <phoneticPr fontId="0" type="noConversion"/>
  </si>
  <si>
    <t>梅县区财政局</t>
    <phoneticPr fontId="0" type="noConversion"/>
  </si>
  <si>
    <t>梅县区财政局2018年无政府性基金预算支出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</si>
</sst>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0_ "/>
    <numFmt numFmtId="178" formatCode="#,##0.0000"/>
    <numFmt numFmtId="179" formatCode=";;"/>
    <numFmt numFmtId="180" formatCode="#,##0_ "/>
    <numFmt numFmtId="181" formatCode="0.00_ "/>
    <numFmt numFmtId="182" formatCode="0_);[Red]\(0\)"/>
  </numFmts>
  <fonts count="23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方正小标宋简体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26"/>
      <name val="宋体"/>
      <family val="3"/>
      <charset val="134"/>
    </font>
    <font>
      <sz val="3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Fill="1"/>
    <xf numFmtId="178" fontId="6" fillId="0" borderId="0" xfId="0" applyNumberFormat="1" applyFont="1" applyFill="1" applyAlignment="1" applyProtection="1"/>
    <xf numFmtId="0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2" fillId="0" borderId="0" xfId="1" applyFont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2" fillId="0" borderId="0" xfId="1" applyNumberFormat="1" applyFont="1" applyFill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0" xfId="0" applyFill="1"/>
    <xf numFmtId="0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0" fillId="3" borderId="1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179" fontId="0" fillId="3" borderId="9" xfId="0" applyNumberFormat="1" applyFont="1" applyFill="1" applyBorder="1" applyAlignment="1" applyProtection="1"/>
    <xf numFmtId="0" fontId="2" fillId="3" borderId="0" xfId="0" applyFont="1" applyFill="1" applyAlignment="1">
      <alignment horizontal="center" vertical="center"/>
    </xf>
    <xf numFmtId="178" fontId="0" fillId="3" borderId="1" xfId="0" applyNumberFormat="1" applyFont="1" applyFill="1" applyBorder="1" applyAlignment="1" applyProtection="1"/>
    <xf numFmtId="0" fontId="2" fillId="3" borderId="0" xfId="1" applyFont="1" applyFill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9" fillId="3" borderId="1" xfId="0" applyNumberFormat="1" applyFont="1" applyFill="1" applyBorder="1" applyAlignment="1" applyProtection="1"/>
    <xf numFmtId="0" fontId="1" fillId="0" borderId="1" xfId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176" fontId="8" fillId="0" borderId="0" xfId="1" applyNumberFormat="1" applyFont="1" applyAlignment="1">
      <alignment horizontal="centerContinuous" vertical="center"/>
    </xf>
    <xf numFmtId="0" fontId="8" fillId="2" borderId="5" xfId="1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179" fontId="9" fillId="3" borderId="9" xfId="0" applyNumberFormat="1" applyFont="1" applyFill="1" applyBorder="1" applyAlignment="1" applyProtection="1"/>
    <xf numFmtId="0" fontId="15" fillId="0" borderId="0" xfId="0" applyFont="1"/>
    <xf numFmtId="0" fontId="17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1" fillId="0" borderId="1" xfId="1" applyBorder="1" applyAlignment="1">
      <alignment wrapText="1"/>
    </xf>
    <xf numFmtId="179" fontId="9" fillId="3" borderId="9" xfId="0" applyNumberFormat="1" applyFont="1" applyFill="1" applyBorder="1" applyAlignment="1" applyProtection="1">
      <alignment vertical="center"/>
    </xf>
    <xf numFmtId="4" fontId="0" fillId="3" borderId="1" xfId="0" applyNumberFormat="1" applyFont="1" applyFill="1" applyBorder="1" applyAlignment="1" applyProtection="1">
      <alignment vertical="center"/>
    </xf>
    <xf numFmtId="4" fontId="0" fillId="3" borderId="9" xfId="0" applyNumberFormat="1" applyFont="1" applyFill="1" applyBorder="1" applyAlignment="1" applyProtection="1">
      <alignment vertical="center"/>
    </xf>
    <xf numFmtId="179" fontId="0" fillId="3" borderId="9" xfId="0" applyNumberFormat="1" applyFont="1" applyFill="1" applyBorder="1" applyAlignment="1" applyProtection="1">
      <alignment vertical="center"/>
    </xf>
    <xf numFmtId="179" fontId="9" fillId="3" borderId="1" xfId="0" applyNumberFormat="1" applyFont="1" applyFill="1" applyBorder="1" applyAlignment="1" applyProtection="1">
      <alignment vertical="center"/>
    </xf>
    <xf numFmtId="179" fontId="0" fillId="3" borderId="1" xfId="0" applyNumberFormat="1" applyFont="1" applyFill="1" applyBorder="1" applyAlignment="1" applyProtection="1">
      <alignment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0" fillId="3" borderId="1" xfId="0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vertical="center"/>
    </xf>
    <xf numFmtId="0" fontId="1" fillId="0" borderId="0" xfId="1" applyFill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76" fontId="2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3" fillId="4" borderId="0" xfId="1" applyNumberFormat="1" applyFont="1" applyFill="1" applyAlignment="1">
      <alignment vertical="center"/>
    </xf>
    <xf numFmtId="176" fontId="3" fillId="4" borderId="0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4" borderId="0" xfId="0" applyFill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vertical="center"/>
    </xf>
    <xf numFmtId="179" fontId="9" fillId="4" borderId="1" xfId="0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>
      <alignment vertical="center"/>
    </xf>
    <xf numFmtId="49" fontId="9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49" fontId="9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49" fontId="1" fillId="4" borderId="1" xfId="1" applyNumberFormat="1" applyFill="1" applyBorder="1" applyAlignment="1">
      <alignment vertical="center"/>
    </xf>
    <xf numFmtId="180" fontId="14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4" borderId="0" xfId="1" applyFill="1">
      <alignment vertical="center"/>
    </xf>
    <xf numFmtId="0" fontId="0" fillId="4" borderId="0" xfId="0" applyFill="1"/>
    <xf numFmtId="49" fontId="0" fillId="4" borderId="1" xfId="0" applyNumberFormat="1" applyFont="1" applyFill="1" applyBorder="1" applyAlignment="1" applyProtection="1"/>
    <xf numFmtId="179" fontId="0" fillId="4" borderId="1" xfId="0" applyNumberFormat="1" applyFont="1" applyFill="1" applyBorder="1" applyAlignment="1" applyProtection="1"/>
    <xf numFmtId="0" fontId="9" fillId="4" borderId="1" xfId="0" applyFont="1" applyFill="1" applyBorder="1"/>
    <xf numFmtId="49" fontId="9" fillId="4" borderId="1" xfId="0" applyNumberFormat="1" applyFont="1" applyFill="1" applyBorder="1" applyAlignment="1" applyProtection="1"/>
    <xf numFmtId="179" fontId="9" fillId="4" borderId="1" xfId="0" applyNumberFormat="1" applyFont="1" applyFill="1" applyBorder="1" applyAlignment="1" applyProtection="1"/>
    <xf numFmtId="0" fontId="0" fillId="4" borderId="1" xfId="0" applyFill="1" applyBorder="1"/>
    <xf numFmtId="49" fontId="9" fillId="4" borderId="1" xfId="0" applyNumberFormat="1" applyFont="1" applyFill="1" applyBorder="1"/>
    <xf numFmtId="0" fontId="1" fillId="4" borderId="1" xfId="1" applyFill="1" applyBorder="1">
      <alignment vertical="center"/>
    </xf>
    <xf numFmtId="49" fontId="9" fillId="4" borderId="1" xfId="1" applyNumberFormat="1" applyFont="1" applyFill="1" applyBorder="1">
      <alignment vertical="center"/>
    </xf>
    <xf numFmtId="0" fontId="9" fillId="4" borderId="1" xfId="1" applyFont="1" applyFill="1" applyBorder="1">
      <alignment vertical="center"/>
    </xf>
    <xf numFmtId="49" fontId="1" fillId="4" borderId="1" xfId="1" applyNumberFormat="1" applyFill="1" applyBorder="1">
      <alignment vertical="center"/>
    </xf>
    <xf numFmtId="4" fontId="0" fillId="3" borderId="4" xfId="0" applyNumberFormat="1" applyFont="1" applyFill="1" applyBorder="1" applyAlignment="1" applyProtection="1">
      <alignment vertical="center"/>
    </xf>
    <xf numFmtId="178" fontId="0" fillId="3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177" fontId="0" fillId="5" borderId="1" xfId="0" applyNumberFormat="1" applyFill="1" applyBorder="1"/>
    <xf numFmtId="4" fontId="0" fillId="5" borderId="1" xfId="0" applyNumberFormat="1" applyFont="1" applyFill="1" applyBorder="1" applyAlignment="1" applyProtection="1">
      <alignment vertical="center"/>
    </xf>
    <xf numFmtId="181" fontId="0" fillId="5" borderId="1" xfId="0" applyNumberFormat="1" applyFill="1" applyBorder="1" applyAlignment="1">
      <alignment vertical="center"/>
    </xf>
    <xf numFmtId="181" fontId="1" fillId="5" borderId="1" xfId="1" applyNumberFormat="1" applyFill="1" applyBorder="1" applyAlignment="1">
      <alignment vertical="center"/>
    </xf>
    <xf numFmtId="181" fontId="0" fillId="5" borderId="1" xfId="0" applyNumberFormat="1" applyFont="1" applyFill="1" applyBorder="1" applyAlignment="1" applyProtection="1">
      <alignment vertical="center"/>
    </xf>
    <xf numFmtId="181" fontId="0" fillId="3" borderId="1" xfId="0" applyNumberFormat="1" applyFont="1" applyFill="1" applyBorder="1" applyAlignment="1" applyProtection="1">
      <alignment vertical="center"/>
    </xf>
    <xf numFmtId="181" fontId="0" fillId="4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182" fontId="20" fillId="0" borderId="1" xfId="0" applyNumberFormat="1" applyFont="1" applyFill="1" applyBorder="1" applyAlignment="1" applyProtection="1">
      <alignment horizontal="right" vertical="center"/>
    </xf>
    <xf numFmtId="0" fontId="19" fillId="0" borderId="1" xfId="3" applyNumberFormat="1" applyFont="1" applyFill="1" applyBorder="1" applyAlignment="1" applyProtection="1">
      <alignment horizontal="left" vertical="center" wrapText="1"/>
    </xf>
    <xf numFmtId="179" fontId="19" fillId="0" borderId="1" xfId="4" applyNumberFormat="1" applyFont="1" applyFill="1" applyBorder="1" applyAlignment="1" applyProtection="1">
      <alignment wrapText="1"/>
    </xf>
    <xf numFmtId="179" fontId="19" fillId="0" borderId="1" xfId="4" applyNumberFormat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76" fontId="10" fillId="0" borderId="0" xfId="1" applyNumberFormat="1" applyFont="1" applyFill="1" applyAlignment="1" applyProtection="1">
      <alignment horizontal="center" vertical="center"/>
    </xf>
    <xf numFmtId="176" fontId="3" fillId="0" borderId="0" xfId="1" applyNumberFormat="1" applyFont="1" applyFill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4" borderId="6" xfId="1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49" fontId="8" fillId="4" borderId="11" xfId="0" applyNumberFormat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176" fontId="10" fillId="4" borderId="0" xfId="1" applyNumberFormat="1" applyFont="1" applyFill="1" applyAlignment="1" applyProtection="1">
      <alignment horizontal="center" vertical="center"/>
    </xf>
    <xf numFmtId="0" fontId="8" fillId="4" borderId="8" xfId="1" applyNumberFormat="1" applyFont="1" applyFill="1" applyBorder="1" applyAlignment="1" applyProtection="1">
      <alignment horizontal="center" vertical="center" wrapText="1"/>
    </xf>
    <xf numFmtId="0" fontId="2" fillId="4" borderId="8" xfId="1" applyNumberFormat="1" applyFont="1" applyFill="1" applyBorder="1" applyAlignment="1" applyProtection="1">
      <alignment horizontal="center" vertical="center" wrapText="1"/>
    </xf>
    <xf numFmtId="0" fontId="8" fillId="4" borderId="8" xfId="0" applyNumberFormat="1" applyFont="1" applyFill="1" applyBorder="1" applyAlignment="1" applyProtection="1">
      <alignment horizontal="center" vertical="center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6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13">
    <cellStyle name="常规" xfId="0" builtinId="0"/>
    <cellStyle name="常规 2" xfId="4"/>
    <cellStyle name="常规 2 2" xfId="9"/>
    <cellStyle name="常规 3" xfId="5"/>
    <cellStyle name="常规 3 2" xfId="10"/>
    <cellStyle name="常规 4" xfId="3"/>
    <cellStyle name="常规 5" xfId="8"/>
    <cellStyle name="货币[0] 2" xfId="6"/>
    <cellStyle name="货币[0] 2 2" xfId="11"/>
    <cellStyle name="货币[0] 3" xfId="7"/>
    <cellStyle name="货币[0] 3 2" xfId="12"/>
    <cellStyle name="千位分隔" xfId="1" builtinId="3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20"/>
    </row>
    <row r="2" spans="1:21" ht="107.25" customHeight="1">
      <c r="A2" s="179" t="s">
        <v>277</v>
      </c>
      <c r="B2" s="180"/>
      <c r="C2" s="180"/>
      <c r="D2" s="180"/>
    </row>
    <row r="3" spans="1:21" ht="93.75" customHeight="1">
      <c r="B3" s="178" t="s">
        <v>373</v>
      </c>
    </row>
    <row r="4" spans="1:21" ht="87.75" customHeight="1">
      <c r="C4" s="22"/>
    </row>
    <row r="5" spans="1:21" ht="112.5" customHeight="1">
      <c r="B5" s="177" t="s">
        <v>374</v>
      </c>
      <c r="M5" s="25"/>
    </row>
    <row r="6" spans="1:21" ht="70.5" customHeight="1">
      <c r="B6" s="21" t="s">
        <v>3</v>
      </c>
      <c r="D6" s="22"/>
      <c r="E6" s="22"/>
      <c r="R6" s="22"/>
      <c r="S6" s="22"/>
      <c r="T6" s="22"/>
    </row>
    <row r="7" spans="1:21" ht="12.75" customHeight="1">
      <c r="B7" s="20"/>
      <c r="E7" s="22"/>
      <c r="S7" s="22"/>
      <c r="T7" s="22"/>
    </row>
    <row r="8" spans="1:21" ht="12.75" customHeight="1">
      <c r="B8" s="20"/>
      <c r="E8" s="22"/>
      <c r="L8" s="22"/>
      <c r="U8" s="22"/>
    </row>
    <row r="9" spans="1:21" ht="12.75" customHeight="1">
      <c r="B9" s="20"/>
      <c r="E9" s="22"/>
      <c r="F9" s="22"/>
      <c r="H9" s="22"/>
      <c r="I9" s="23">
        <v>0</v>
      </c>
      <c r="U9" s="26"/>
    </row>
    <row r="10" spans="1:21" ht="12.75" customHeight="1">
      <c r="B10" s="20"/>
      <c r="F10" s="22"/>
      <c r="G10" s="22"/>
      <c r="H10" s="22"/>
    </row>
    <row r="11" spans="1:21" ht="12.75" customHeight="1">
      <c r="B11" s="20"/>
    </row>
    <row r="12" spans="1:21" ht="12.75" customHeight="1">
      <c r="B12" s="20"/>
    </row>
    <row r="13" spans="1:21" ht="12.75" customHeight="1">
      <c r="B13" s="20"/>
    </row>
    <row r="14" spans="1:21" ht="12.75" customHeight="1">
      <c r="B14" s="20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9" workbookViewId="0">
      <selection activeCell="B20" sqref="B20"/>
    </sheetView>
  </sheetViews>
  <sheetFormatPr defaultRowHeight="11.25"/>
  <cols>
    <col min="1" max="1" width="8.6640625" customWidth="1"/>
    <col min="2" max="2" width="93.5" customWidth="1"/>
  </cols>
  <sheetData>
    <row r="1" spans="1:2" ht="25.5">
      <c r="A1" s="93"/>
      <c r="B1" s="94" t="s">
        <v>310</v>
      </c>
    </row>
    <row r="2" spans="1:2" ht="14.25">
      <c r="A2" s="93"/>
      <c r="B2" s="93"/>
    </row>
    <row r="3" spans="1:2" ht="24" customHeight="1">
      <c r="A3" s="181" t="s">
        <v>293</v>
      </c>
      <c r="B3" s="181"/>
    </row>
    <row r="4" spans="1:2" ht="24" customHeight="1">
      <c r="A4" s="93" t="s">
        <v>295</v>
      </c>
      <c r="B4" s="93" t="s">
        <v>278</v>
      </c>
    </row>
    <row r="5" spans="1:2" ht="24" customHeight="1">
      <c r="A5" s="93" t="s">
        <v>296</v>
      </c>
      <c r="B5" s="93" t="s">
        <v>279</v>
      </c>
    </row>
    <row r="6" spans="1:2" ht="24" customHeight="1">
      <c r="A6" s="93" t="s">
        <v>297</v>
      </c>
      <c r="B6" s="93" t="s">
        <v>280</v>
      </c>
    </row>
    <row r="7" spans="1:2" ht="24" customHeight="1">
      <c r="A7" s="93" t="s">
        <v>298</v>
      </c>
      <c r="B7" s="93" t="s">
        <v>281</v>
      </c>
    </row>
    <row r="8" spans="1:2" ht="24" customHeight="1">
      <c r="A8" s="93" t="s">
        <v>299</v>
      </c>
      <c r="B8" s="93" t="s">
        <v>282</v>
      </c>
    </row>
    <row r="9" spans="1:2" ht="24" customHeight="1">
      <c r="A9" s="93"/>
      <c r="B9" s="93"/>
    </row>
    <row r="10" spans="1:2" ht="24" customHeight="1">
      <c r="A10" s="181" t="s">
        <v>294</v>
      </c>
      <c r="B10" s="181"/>
    </row>
    <row r="11" spans="1:2" ht="24" customHeight="1">
      <c r="A11" s="93" t="s">
        <v>295</v>
      </c>
      <c r="B11" s="93" t="s">
        <v>283</v>
      </c>
    </row>
    <row r="12" spans="1:2" ht="24" customHeight="1">
      <c r="A12" s="93" t="s">
        <v>296</v>
      </c>
      <c r="B12" s="93" t="s">
        <v>284</v>
      </c>
    </row>
    <row r="13" spans="1:2" ht="24" customHeight="1">
      <c r="A13" s="93" t="s">
        <v>297</v>
      </c>
      <c r="B13" s="93" t="s">
        <v>285</v>
      </c>
    </row>
    <row r="14" spans="1:2" ht="24" customHeight="1">
      <c r="A14" s="93" t="s">
        <v>298</v>
      </c>
      <c r="B14" s="93" t="s">
        <v>286</v>
      </c>
    </row>
    <row r="15" spans="1:2" ht="24" customHeight="1">
      <c r="A15" s="93" t="s">
        <v>299</v>
      </c>
      <c r="B15" s="93" t="s">
        <v>287</v>
      </c>
    </row>
    <row r="16" spans="1:2" ht="24" customHeight="1">
      <c r="A16" s="93" t="s">
        <v>300</v>
      </c>
      <c r="B16" s="93" t="s">
        <v>301</v>
      </c>
    </row>
    <row r="17" spans="1:2" ht="24" customHeight="1">
      <c r="A17" s="93" t="s">
        <v>302</v>
      </c>
      <c r="B17" s="93" t="s">
        <v>288</v>
      </c>
    </row>
    <row r="18" spans="1:2" ht="24" customHeight="1">
      <c r="A18" s="93" t="s">
        <v>303</v>
      </c>
      <c r="B18" s="93" t="s">
        <v>304</v>
      </c>
    </row>
    <row r="19" spans="1:2" ht="24" customHeight="1">
      <c r="A19" s="93" t="s">
        <v>305</v>
      </c>
      <c r="B19" s="93" t="s">
        <v>289</v>
      </c>
    </row>
    <row r="20" spans="1:2" ht="24" customHeight="1">
      <c r="A20" s="93" t="s">
        <v>306</v>
      </c>
      <c r="B20" s="93" t="s">
        <v>372</v>
      </c>
    </row>
    <row r="21" spans="1:2" ht="24" customHeight="1">
      <c r="A21" s="93" t="s">
        <v>290</v>
      </c>
      <c r="B21" s="93" t="s">
        <v>307</v>
      </c>
    </row>
    <row r="22" spans="1:2" ht="24" customHeight="1">
      <c r="A22" s="93" t="s">
        <v>291</v>
      </c>
      <c r="B22" s="93" t="s">
        <v>308</v>
      </c>
    </row>
    <row r="23" spans="1:2" ht="24" customHeight="1">
      <c r="A23" s="93" t="s">
        <v>292</v>
      </c>
      <c r="B23" s="93" t="s">
        <v>309</v>
      </c>
    </row>
  </sheetData>
  <mergeCells count="2">
    <mergeCell ref="A3:B3"/>
    <mergeCell ref="A10:B10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B22"/>
  <sheetViews>
    <sheetView showGridLines="0" topLeftCell="A7" workbookViewId="0">
      <selection activeCell="A2" sqref="A2:D2"/>
    </sheetView>
  </sheetViews>
  <sheetFormatPr defaultColWidth="9.1640625" defaultRowHeight="18" customHeight="1"/>
  <cols>
    <col min="1" max="1" width="49.5" style="14" customWidth="1"/>
    <col min="2" max="2" width="18.33203125" style="14" customWidth="1"/>
    <col min="3" max="3" width="46.6640625" style="14" customWidth="1"/>
    <col min="4" max="4" width="18.5" style="14" customWidth="1"/>
    <col min="5" max="158" width="9" style="14" customWidth="1"/>
    <col min="159" max="16384" width="9.1640625" style="16"/>
  </cols>
  <sheetData>
    <row r="1" spans="1:4" ht="18.75" customHeight="1">
      <c r="A1" s="37"/>
      <c r="B1" s="15"/>
      <c r="C1" s="15"/>
      <c r="D1" s="15" t="s">
        <v>0</v>
      </c>
    </row>
    <row r="2" spans="1:4" ht="26.25" customHeight="1">
      <c r="A2" s="182" t="s">
        <v>316</v>
      </c>
      <c r="B2" s="182"/>
      <c r="C2" s="182"/>
      <c r="D2" s="182"/>
    </row>
    <row r="3" spans="1:4" ht="18" customHeight="1">
      <c r="A3" s="66" t="s">
        <v>38</v>
      </c>
      <c r="B3" s="13"/>
      <c r="C3" s="13"/>
      <c r="D3" s="15" t="s">
        <v>1</v>
      </c>
    </row>
    <row r="4" spans="1:4" ht="22.15" customHeight="1">
      <c r="A4" s="17" t="s">
        <v>5</v>
      </c>
      <c r="B4" s="40"/>
      <c r="C4" s="40" t="s">
        <v>4</v>
      </c>
      <c r="D4" s="40"/>
    </row>
    <row r="5" spans="1:4" ht="22.15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4" s="49" customFormat="1" ht="22.15" customHeight="1">
      <c r="A6" s="50" t="s">
        <v>8</v>
      </c>
      <c r="B6" s="47">
        <f>B7</f>
        <v>32747516</v>
      </c>
      <c r="C6" s="47" t="s">
        <v>17</v>
      </c>
      <c r="D6" s="47">
        <f>D7+D8+D9+D10+D11</f>
        <v>32747516</v>
      </c>
    </row>
    <row r="7" spans="1:4" s="49" customFormat="1" ht="22.15" customHeight="1">
      <c r="A7" s="50" t="s">
        <v>9</v>
      </c>
      <c r="B7" s="47">
        <v>32747516</v>
      </c>
      <c r="C7" s="51" t="s">
        <v>13</v>
      </c>
      <c r="D7" s="47">
        <v>12483431</v>
      </c>
    </row>
    <row r="8" spans="1:4" s="49" customFormat="1" ht="22.15" customHeight="1">
      <c r="A8" s="50" t="s">
        <v>20</v>
      </c>
      <c r="B8" s="47">
        <f>收入总体情况表!B8</f>
        <v>0</v>
      </c>
      <c r="C8" s="51" t="s">
        <v>6</v>
      </c>
      <c r="D8" s="47">
        <v>3053856</v>
      </c>
    </row>
    <row r="9" spans="1:4" s="49" customFormat="1" ht="22.15" customHeight="1">
      <c r="A9" s="50" t="s">
        <v>21</v>
      </c>
      <c r="B9" s="47">
        <f>收入总体情况表!B9</f>
        <v>0</v>
      </c>
      <c r="C9" s="63" t="s">
        <v>32</v>
      </c>
      <c r="D9" s="47">
        <v>443096</v>
      </c>
    </row>
    <row r="10" spans="1:4" s="49" customFormat="1" ht="22.15" customHeight="1">
      <c r="A10" s="46" t="s">
        <v>22</v>
      </c>
      <c r="B10" s="47">
        <f>收入总体情况表!B10</f>
        <v>0</v>
      </c>
      <c r="C10" s="63" t="s">
        <v>33</v>
      </c>
      <c r="D10" s="47">
        <v>313800</v>
      </c>
    </row>
    <row r="11" spans="1:4" s="49" customFormat="1" ht="22.15" customHeight="1">
      <c r="A11" s="46" t="s">
        <v>23</v>
      </c>
      <c r="B11" s="47">
        <f>收入总体情况表!B11</f>
        <v>0</v>
      </c>
      <c r="C11" s="51" t="s">
        <v>15</v>
      </c>
      <c r="D11" s="47">
        <v>16453333</v>
      </c>
    </row>
    <row r="12" spans="1:4" s="49" customFormat="1" ht="22.15" customHeight="1">
      <c r="A12" s="62" t="s">
        <v>24</v>
      </c>
      <c r="B12" s="47">
        <f>收入总体情况表!B12</f>
        <v>0</v>
      </c>
      <c r="C12" s="63" t="s">
        <v>34</v>
      </c>
      <c r="D12" s="47">
        <f>支出总体情况表!B12</f>
        <v>300000</v>
      </c>
    </row>
    <row r="13" spans="1:4" s="49" customFormat="1" ht="22.15" customHeight="1">
      <c r="A13" s="62" t="s">
        <v>25</v>
      </c>
      <c r="B13" s="47">
        <f>收入总体情况表!B13</f>
        <v>0</v>
      </c>
      <c r="C13" s="63" t="s">
        <v>35</v>
      </c>
      <c r="D13" s="47">
        <f>支出总体情况表!B13</f>
        <v>12138000</v>
      </c>
    </row>
    <row r="14" spans="1:4" s="49" customFormat="1" ht="22.15" customHeight="1">
      <c r="A14" s="62" t="s">
        <v>26</v>
      </c>
      <c r="B14" s="47">
        <f>收入总体情况表!B14</f>
        <v>0</v>
      </c>
      <c r="C14" s="63" t="s">
        <v>312</v>
      </c>
      <c r="D14" s="47">
        <f>支出总体情况表!B14</f>
        <v>2545333</v>
      </c>
    </row>
    <row r="15" spans="1:4" s="49" customFormat="1" ht="22.15" customHeight="1">
      <c r="A15" s="62" t="s">
        <v>27</v>
      </c>
      <c r="B15" s="47">
        <f>收入总体情况表!B15</f>
        <v>0</v>
      </c>
      <c r="C15" s="63" t="s">
        <v>313</v>
      </c>
      <c r="D15" s="47">
        <f>支出总体情况表!B15</f>
        <v>0</v>
      </c>
    </row>
    <row r="16" spans="1:4" s="49" customFormat="1" ht="22.15" customHeight="1">
      <c r="A16" s="62" t="s">
        <v>28</v>
      </c>
      <c r="B16" s="47">
        <f>收入总体情况表!B16</f>
        <v>0</v>
      </c>
      <c r="C16" s="63" t="s">
        <v>314</v>
      </c>
      <c r="D16" s="47">
        <f>支出总体情况表!B16</f>
        <v>0</v>
      </c>
    </row>
    <row r="17" spans="1:4" s="49" customFormat="1" ht="22.15" customHeight="1">
      <c r="A17" s="62" t="s">
        <v>29</v>
      </c>
      <c r="B17" s="47">
        <f>收入总体情况表!B17</f>
        <v>0</v>
      </c>
      <c r="C17" s="63" t="s">
        <v>315</v>
      </c>
      <c r="D17" s="47">
        <f>支出总体情况表!B17</f>
        <v>0</v>
      </c>
    </row>
    <row r="18" spans="1:4" s="49" customFormat="1" ht="22.15" customHeight="1">
      <c r="A18" s="62" t="s">
        <v>30</v>
      </c>
      <c r="B18" s="47">
        <f>收入总体情况表!B18</f>
        <v>0</v>
      </c>
      <c r="C18" s="53"/>
      <c r="D18" s="47">
        <f>支出总体情况表!B18</f>
        <v>1470000</v>
      </c>
    </row>
    <row r="19" spans="1:4" s="49" customFormat="1" ht="22.15" customHeight="1">
      <c r="A19" s="62" t="s">
        <v>31</v>
      </c>
      <c r="B19" s="47">
        <f>收入总体情况表!B19</f>
        <v>0</v>
      </c>
      <c r="C19" s="53"/>
      <c r="D19" s="47">
        <f>支出总体情况表!B19</f>
        <v>0</v>
      </c>
    </row>
    <row r="20" spans="1:4" s="49" customFormat="1" ht="22.15" customHeight="1">
      <c r="A20" s="62"/>
      <c r="B20" s="47"/>
      <c r="C20" s="53"/>
      <c r="D20" s="47">
        <f>支出总体情况表!B20</f>
        <v>0</v>
      </c>
    </row>
    <row r="21" spans="1:4" ht="22.15" customHeight="1">
      <c r="A21" s="42"/>
      <c r="B21" s="43"/>
      <c r="C21" s="44"/>
      <c r="D21" s="47">
        <f>支出总体情况表!B21</f>
        <v>0</v>
      </c>
    </row>
    <row r="22" spans="1:4" ht="22.15" customHeight="1">
      <c r="A22" s="64" t="s">
        <v>36</v>
      </c>
      <c r="B22" s="43">
        <f>B6+B12+B13+B14+B17+B18+B19</f>
        <v>32747516</v>
      </c>
      <c r="C22" s="65" t="s">
        <v>37</v>
      </c>
      <c r="D22" s="47">
        <f>D6</f>
        <v>32747516</v>
      </c>
    </row>
  </sheetData>
  <sheetProtection formatCells="0" formatColumns="0" formatRows="0"/>
  <mergeCells count="1">
    <mergeCell ref="A2:D2"/>
  </mergeCells>
  <phoneticPr fontId="0" type="noConversion"/>
  <printOptions horizontalCentered="1" verticalCentered="1"/>
  <pageMargins left="0.62992125984251968" right="0.62992125984251968" top="0.59055118110236227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workbookViewId="0">
      <selection activeCell="B11" sqref="B11"/>
    </sheetView>
  </sheetViews>
  <sheetFormatPr defaultColWidth="9.1640625" defaultRowHeight="18" customHeight="1"/>
  <cols>
    <col min="1" max="1" width="62.83203125" style="14" customWidth="1"/>
    <col min="2" max="2" width="41.33203125" style="14" customWidth="1"/>
    <col min="3" max="156" width="9" style="14" customWidth="1"/>
    <col min="157" max="16384" width="9.1640625" style="16"/>
  </cols>
  <sheetData>
    <row r="1" spans="1:2" ht="18.75" customHeight="1">
      <c r="A1" s="37"/>
      <c r="B1" s="67" t="s">
        <v>39</v>
      </c>
    </row>
    <row r="2" spans="1:2" ht="32.25" customHeight="1">
      <c r="A2" s="182" t="s">
        <v>317</v>
      </c>
      <c r="B2" s="182"/>
    </row>
    <row r="3" spans="1:2" ht="18" customHeight="1">
      <c r="A3" s="66" t="s">
        <v>38</v>
      </c>
      <c r="B3" s="15" t="s">
        <v>0</v>
      </c>
    </row>
    <row r="4" spans="1:2" ht="19.149999999999999" customHeight="1">
      <c r="A4" s="17" t="s">
        <v>5</v>
      </c>
      <c r="B4" s="40"/>
    </row>
    <row r="5" spans="1:2" ht="19.149999999999999" customHeight="1">
      <c r="A5" s="38" t="s">
        <v>18</v>
      </c>
      <c r="B5" s="41" t="s">
        <v>16</v>
      </c>
    </row>
    <row r="6" spans="1:2" s="49" customFormat="1" ht="19.149999999999999" customHeight="1">
      <c r="A6" s="50" t="s">
        <v>8</v>
      </c>
      <c r="B6" s="162">
        <f>B7+B10+B11</f>
        <v>32747516</v>
      </c>
    </row>
    <row r="7" spans="1:2" s="49" customFormat="1" ht="19.149999999999999" customHeight="1">
      <c r="A7" s="50" t="s">
        <v>9</v>
      </c>
      <c r="B7" s="162">
        <v>32747516</v>
      </c>
    </row>
    <row r="8" spans="1:2" s="49" customFormat="1" ht="19.149999999999999" customHeight="1">
      <c r="A8" s="50" t="s">
        <v>20</v>
      </c>
      <c r="B8" s="47"/>
    </row>
    <row r="9" spans="1:2" s="49" customFormat="1" ht="19.149999999999999" customHeight="1">
      <c r="A9" s="50" t="s">
        <v>21</v>
      </c>
      <c r="B9" s="47"/>
    </row>
    <row r="10" spans="1:2" s="49" customFormat="1" ht="19.149999999999999" customHeight="1">
      <c r="A10" s="46" t="s">
        <v>22</v>
      </c>
      <c r="B10" s="47"/>
    </row>
    <row r="11" spans="1:2" s="49" customFormat="1" ht="19.149999999999999" customHeight="1">
      <c r="A11" s="46" t="s">
        <v>23</v>
      </c>
      <c r="B11" s="47"/>
    </row>
    <row r="12" spans="1:2" s="49" customFormat="1" ht="19.149999999999999" customHeight="1">
      <c r="A12" s="62" t="s">
        <v>24</v>
      </c>
      <c r="B12" s="47"/>
    </row>
    <row r="13" spans="1:2" s="49" customFormat="1" ht="19.149999999999999" customHeight="1">
      <c r="A13" s="62" t="s">
        <v>25</v>
      </c>
      <c r="B13" s="47"/>
    </row>
    <row r="14" spans="1:2" s="49" customFormat="1" ht="19.149999999999999" customHeight="1">
      <c r="A14" s="62" t="s">
        <v>26</v>
      </c>
      <c r="B14" s="162">
        <f>B15+B16</f>
        <v>0</v>
      </c>
    </row>
    <row r="15" spans="1:2" s="49" customFormat="1" ht="19.149999999999999" customHeight="1">
      <c r="A15" s="62" t="s">
        <v>27</v>
      </c>
      <c r="B15" s="47"/>
    </row>
    <row r="16" spans="1:2" s="49" customFormat="1" ht="19.149999999999999" customHeight="1">
      <c r="A16" s="62" t="s">
        <v>28</v>
      </c>
      <c r="B16" s="47"/>
    </row>
    <row r="17" spans="1:252" s="49" customFormat="1" ht="19.149999999999999" customHeight="1">
      <c r="A17" s="62" t="s">
        <v>29</v>
      </c>
      <c r="B17" s="47"/>
    </row>
    <row r="18" spans="1:252" s="49" customFormat="1" ht="19.149999999999999" customHeight="1">
      <c r="A18" s="62" t="s">
        <v>30</v>
      </c>
      <c r="B18" s="47"/>
    </row>
    <row r="19" spans="1:252" s="49" customFormat="1" ht="19.149999999999999" customHeight="1">
      <c r="A19" s="62" t="s">
        <v>31</v>
      </c>
      <c r="B19" s="47"/>
    </row>
    <row r="20" spans="1:252" s="49" customFormat="1" ht="19.149999999999999" customHeight="1">
      <c r="A20" s="48"/>
      <c r="B20" s="47"/>
    </row>
    <row r="21" spans="1:252" s="49" customFormat="1" ht="19.149999999999999" customHeight="1">
      <c r="A21" s="48"/>
      <c r="B21" s="47"/>
    </row>
    <row r="22" spans="1:252" ht="19.149999999999999" customHeight="1">
      <c r="A22" s="42"/>
      <c r="B22" s="43"/>
    </row>
    <row r="23" spans="1:252" ht="19.149999999999999" customHeight="1">
      <c r="A23" s="64" t="s">
        <v>36</v>
      </c>
      <c r="B23" s="43">
        <f>B6+B12+B13+B14+B17+B18+B19</f>
        <v>32747516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9"/>
  <sheetViews>
    <sheetView workbookViewId="0">
      <selection activeCell="B13" sqref="B13"/>
    </sheetView>
  </sheetViews>
  <sheetFormatPr defaultColWidth="9.1640625" defaultRowHeight="18" customHeight="1"/>
  <cols>
    <col min="1" max="1" width="68.6640625" style="14" customWidth="1"/>
    <col min="2" max="2" width="32" style="14" customWidth="1"/>
    <col min="3" max="156" width="9" style="14" customWidth="1"/>
    <col min="157" max="16384" width="9.1640625" style="16"/>
  </cols>
  <sheetData>
    <row r="1" spans="1:2" ht="18.75" customHeight="1">
      <c r="A1" s="15"/>
      <c r="B1" s="67" t="s">
        <v>40</v>
      </c>
    </row>
    <row r="2" spans="1:2" ht="29.25" customHeight="1">
      <c r="A2" s="182" t="s">
        <v>318</v>
      </c>
      <c r="B2" s="182"/>
    </row>
    <row r="3" spans="1:2" ht="18" customHeight="1">
      <c r="A3" s="66" t="s">
        <v>38</v>
      </c>
      <c r="B3" s="15" t="s">
        <v>1</v>
      </c>
    </row>
    <row r="4" spans="1:2" ht="21" customHeight="1">
      <c r="A4" s="40" t="s">
        <v>4</v>
      </c>
      <c r="B4" s="40"/>
    </row>
    <row r="5" spans="1:2" ht="21" customHeight="1">
      <c r="A5" s="41" t="s">
        <v>19</v>
      </c>
      <c r="B5" s="41" t="s">
        <v>16</v>
      </c>
    </row>
    <row r="6" spans="1:2" s="49" customFormat="1" ht="21" customHeight="1">
      <c r="A6" s="47" t="s">
        <v>17</v>
      </c>
      <c r="B6" s="162">
        <f>B7+B8+B9+B10</f>
        <v>16294183</v>
      </c>
    </row>
    <row r="7" spans="1:2" s="49" customFormat="1" ht="21" customHeight="1">
      <c r="A7" s="51" t="s">
        <v>13</v>
      </c>
      <c r="B7" s="47">
        <v>12483431</v>
      </c>
    </row>
    <row r="8" spans="1:2" s="49" customFormat="1" ht="21" customHeight="1">
      <c r="A8" s="51" t="s">
        <v>6</v>
      </c>
      <c r="B8" s="47">
        <v>3053856</v>
      </c>
    </row>
    <row r="9" spans="1:2" s="49" customFormat="1" ht="21" customHeight="1">
      <c r="A9" s="63" t="s">
        <v>32</v>
      </c>
      <c r="B9" s="47">
        <v>443096</v>
      </c>
    </row>
    <row r="10" spans="1:2" s="49" customFormat="1" ht="21" customHeight="1">
      <c r="A10" s="63" t="s">
        <v>33</v>
      </c>
      <c r="B10" s="47">
        <v>313800</v>
      </c>
    </row>
    <row r="11" spans="1:2" s="49" customFormat="1" ht="21" customHeight="1">
      <c r="A11" s="51" t="s">
        <v>15</v>
      </c>
      <c r="B11" s="47">
        <f>B12+B13+B14+B18</f>
        <v>16453333</v>
      </c>
    </row>
    <row r="12" spans="1:2" s="49" customFormat="1" ht="21" customHeight="1">
      <c r="A12" s="63" t="s">
        <v>319</v>
      </c>
      <c r="B12" s="47">
        <v>300000</v>
      </c>
    </row>
    <row r="13" spans="1:2" s="49" customFormat="1" ht="21" customHeight="1">
      <c r="A13" s="63" t="s">
        <v>320</v>
      </c>
      <c r="B13" s="47">
        <v>12138000</v>
      </c>
    </row>
    <row r="14" spans="1:2" s="49" customFormat="1" ht="21" customHeight="1">
      <c r="A14" s="63" t="s">
        <v>321</v>
      </c>
      <c r="B14" s="47">
        <v>2545333</v>
      </c>
    </row>
    <row r="15" spans="1:2" s="49" customFormat="1" ht="21" customHeight="1">
      <c r="A15" s="63" t="s">
        <v>322</v>
      </c>
      <c r="B15" s="47"/>
    </row>
    <row r="16" spans="1:2" s="49" customFormat="1" ht="21" customHeight="1">
      <c r="A16" s="63" t="s">
        <v>323</v>
      </c>
      <c r="B16" s="47"/>
    </row>
    <row r="17" spans="1:252" s="49" customFormat="1" ht="21" customHeight="1">
      <c r="A17" s="63" t="s">
        <v>324</v>
      </c>
      <c r="B17" s="47"/>
    </row>
    <row r="18" spans="1:252" s="49" customFormat="1" ht="21" customHeight="1">
      <c r="A18" s="63" t="s">
        <v>325</v>
      </c>
      <c r="B18" s="47">
        <v>1470000</v>
      </c>
    </row>
    <row r="19" spans="1:252" s="49" customFormat="1" ht="21" customHeight="1">
      <c r="A19" s="63" t="s">
        <v>326</v>
      </c>
      <c r="B19" s="47"/>
    </row>
    <row r="20" spans="1:252" s="49" customFormat="1" ht="21" customHeight="1">
      <c r="A20" s="63" t="s">
        <v>327</v>
      </c>
      <c r="B20" s="47"/>
    </row>
    <row r="21" spans="1:252" s="49" customFormat="1" ht="21" customHeight="1">
      <c r="A21" s="63" t="s">
        <v>313</v>
      </c>
      <c r="B21" s="162"/>
    </row>
    <row r="22" spans="1:252" s="49" customFormat="1" ht="21" customHeight="1">
      <c r="A22" s="63" t="s">
        <v>314</v>
      </c>
      <c r="B22" s="162"/>
    </row>
    <row r="23" spans="1:252" s="49" customFormat="1" ht="21" customHeight="1">
      <c r="A23" s="63" t="s">
        <v>315</v>
      </c>
      <c r="B23" s="162"/>
    </row>
    <row r="24" spans="1:252" s="49" customFormat="1" ht="21" customHeight="1">
      <c r="A24" s="51"/>
      <c r="B24" s="47"/>
    </row>
    <row r="25" spans="1:252" ht="21" customHeight="1">
      <c r="A25" s="44"/>
      <c r="B25" s="43"/>
    </row>
    <row r="26" spans="1:252" ht="21" customHeight="1">
      <c r="A26" s="65" t="s">
        <v>37</v>
      </c>
      <c r="B26" s="162">
        <f>B6+B11+B21+B22+B23</f>
        <v>32747516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4"/>
  <sheetViews>
    <sheetView workbookViewId="0">
      <selection activeCell="D9" sqref="D9"/>
    </sheetView>
  </sheetViews>
  <sheetFormatPr defaultColWidth="9.1640625" defaultRowHeight="32.450000000000003" customHeight="1"/>
  <cols>
    <col min="1" max="1" width="54.83203125" style="14" customWidth="1"/>
    <col min="2" max="2" width="18.33203125" style="14" customWidth="1"/>
    <col min="3" max="3" width="39.33203125" style="14" customWidth="1"/>
    <col min="4" max="4" width="18.5" style="14" customWidth="1"/>
    <col min="5" max="158" width="9" style="14" customWidth="1"/>
    <col min="159" max="16384" width="9.1640625" style="16"/>
  </cols>
  <sheetData>
    <row r="1" spans="1:254" ht="32.450000000000003" customHeight="1">
      <c r="A1" s="37"/>
      <c r="B1" s="15"/>
      <c r="C1" s="15"/>
      <c r="D1" s="67" t="s">
        <v>41</v>
      </c>
    </row>
    <row r="2" spans="1:254" ht="32.450000000000003" customHeight="1">
      <c r="A2" s="182" t="s">
        <v>336</v>
      </c>
      <c r="B2" s="182"/>
      <c r="C2" s="182"/>
      <c r="D2" s="182"/>
    </row>
    <row r="3" spans="1:254" ht="32.450000000000003" customHeight="1">
      <c r="A3" s="66" t="s">
        <v>38</v>
      </c>
      <c r="B3" s="13"/>
      <c r="C3" s="13"/>
      <c r="D3" s="15" t="s">
        <v>1</v>
      </c>
    </row>
    <row r="4" spans="1:254" ht="32.450000000000003" customHeight="1">
      <c r="A4" s="17" t="s">
        <v>5</v>
      </c>
      <c r="B4" s="40"/>
      <c r="C4" s="40" t="s">
        <v>4</v>
      </c>
      <c r="D4" s="40"/>
    </row>
    <row r="5" spans="1:254" ht="32.450000000000003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254" s="49" customFormat="1" ht="32.450000000000003" customHeight="1">
      <c r="A6" s="62" t="s">
        <v>42</v>
      </c>
      <c r="B6" s="161">
        <v>32747516</v>
      </c>
      <c r="C6" s="62" t="s">
        <v>42</v>
      </c>
      <c r="D6" s="161">
        <v>32747516</v>
      </c>
    </row>
    <row r="7" spans="1:254" s="49" customFormat="1" ht="32.450000000000003" customHeight="1">
      <c r="A7" s="62" t="s">
        <v>43</v>
      </c>
      <c r="B7" s="161"/>
      <c r="C7" s="63" t="s">
        <v>43</v>
      </c>
      <c r="D7" s="163">
        <f>'政府性基金预算支出情况表（按功能科目08-1）'!C7</f>
        <v>0</v>
      </c>
    </row>
    <row r="8" spans="1:254" s="49" customFormat="1" ht="32.450000000000003" customHeight="1">
      <c r="A8" s="62" t="s">
        <v>44</v>
      </c>
      <c r="B8" s="47"/>
      <c r="C8" s="63" t="s">
        <v>45</v>
      </c>
      <c r="D8" s="47"/>
    </row>
    <row r="9" spans="1:254" s="49" customFormat="1" ht="32.450000000000003" customHeight="1">
      <c r="A9" s="48"/>
      <c r="B9" s="47"/>
      <c r="C9" s="51"/>
      <c r="D9" s="47"/>
    </row>
    <row r="10" spans="1:254" ht="32.450000000000003" customHeight="1">
      <c r="A10" s="42"/>
      <c r="B10" s="43"/>
      <c r="C10" s="44"/>
      <c r="D10" s="43"/>
    </row>
    <row r="11" spans="1:254" ht="32.450000000000003" customHeight="1">
      <c r="A11" s="64" t="s">
        <v>36</v>
      </c>
      <c r="B11" s="164">
        <f>B6+B7+B8</f>
        <v>32747516</v>
      </c>
      <c r="C11" s="65" t="s">
        <v>37</v>
      </c>
      <c r="D11" s="162">
        <f>D6+D7+D8</f>
        <v>32747516</v>
      </c>
    </row>
    <row r="12" spans="1:254" ht="32.450000000000003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32.450000000000003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32.450000000000003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9" type="noConversion"/>
  <pageMargins left="1.63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39"/>
  <sheetViews>
    <sheetView showGridLines="0" showZeros="0" workbookViewId="0">
      <selection activeCell="C20" sqref="C20"/>
    </sheetView>
  </sheetViews>
  <sheetFormatPr defaultColWidth="9.1640625" defaultRowHeight="18" customHeight="1"/>
  <cols>
    <col min="1" max="1" width="58.33203125" style="3" customWidth="1"/>
    <col min="2" max="3" width="22.1640625" style="7" customWidth="1"/>
    <col min="4" max="4" width="22.1640625" style="2" customWidth="1"/>
    <col min="5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 t="s">
        <v>47</v>
      </c>
    </row>
    <row r="2" spans="1:231" ht="35.25" customHeight="1">
      <c r="A2" s="185" t="s">
        <v>48</v>
      </c>
      <c r="B2" s="186"/>
      <c r="C2" s="186"/>
      <c r="D2" s="186"/>
    </row>
    <row r="3" spans="1:231" s="1" customFormat="1" ht="18" customHeight="1">
      <c r="A3" s="68" t="s">
        <v>38</v>
      </c>
      <c r="B3" s="10"/>
      <c r="C3" s="5"/>
      <c r="D3" s="4" t="s">
        <v>1</v>
      </c>
    </row>
    <row r="4" spans="1:231" s="1" customFormat="1" ht="18" customHeight="1">
      <c r="A4" s="183" t="s">
        <v>46</v>
      </c>
      <c r="B4" s="183" t="s">
        <v>49</v>
      </c>
      <c r="C4" s="184"/>
      <c r="D4" s="184"/>
    </row>
    <row r="5" spans="1:231" s="1" customFormat="1" ht="38.25" customHeight="1">
      <c r="A5" s="184"/>
      <c r="B5" s="70" t="s">
        <v>7</v>
      </c>
      <c r="C5" s="172" t="s">
        <v>2</v>
      </c>
      <c r="D5" s="172" t="s">
        <v>10</v>
      </c>
    </row>
    <row r="6" spans="1:231" ht="19.899999999999999" customHeight="1">
      <c r="A6" s="171" t="s">
        <v>11</v>
      </c>
      <c r="B6" s="171">
        <v>1</v>
      </c>
      <c r="C6" s="171">
        <v>2</v>
      </c>
      <c r="D6" s="171">
        <v>6</v>
      </c>
      <c r="E6" s="13"/>
    </row>
    <row r="7" spans="1:231" s="49" customFormat="1" ht="19.899999999999999" customHeight="1">
      <c r="A7" s="104" t="s">
        <v>338</v>
      </c>
      <c r="B7" s="101">
        <f>B8</f>
        <v>32747516</v>
      </c>
      <c r="C7" s="101">
        <f>C8</f>
        <v>16294183</v>
      </c>
      <c r="D7" s="101">
        <f>D8</f>
        <v>16453333</v>
      </c>
      <c r="E7" s="58"/>
    </row>
    <row r="8" spans="1:231" ht="19.899999999999999" customHeight="1">
      <c r="A8" s="174" t="s">
        <v>339</v>
      </c>
      <c r="B8" s="173">
        <v>32747516</v>
      </c>
      <c r="C8" s="173">
        <f>C9</f>
        <v>16294183</v>
      </c>
      <c r="D8" s="173">
        <v>16453333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9.899999999999999" customHeight="1">
      <c r="A9" s="174" t="s">
        <v>344</v>
      </c>
      <c r="B9" s="173">
        <f>C9+D9</f>
        <v>16294183</v>
      </c>
      <c r="C9" s="173">
        <v>16294183</v>
      </c>
      <c r="D9" s="17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9.899999999999999" customHeight="1">
      <c r="A10" s="174" t="s">
        <v>340</v>
      </c>
      <c r="B10" s="173">
        <v>688000</v>
      </c>
      <c r="C10" s="173"/>
      <c r="D10" s="173">
        <v>688000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9.899999999999999" customHeight="1">
      <c r="A11" s="174" t="s">
        <v>345</v>
      </c>
      <c r="B11" s="173">
        <v>638000</v>
      </c>
      <c r="C11" s="173"/>
      <c r="D11" s="173">
        <v>638000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9.899999999999999" customHeight="1">
      <c r="A12" s="174" t="s">
        <v>346</v>
      </c>
      <c r="B12" s="173">
        <v>50000</v>
      </c>
      <c r="C12" s="173"/>
      <c r="D12" s="173">
        <v>50000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9.899999999999999" customHeight="1">
      <c r="A13" s="174" t="s">
        <v>341</v>
      </c>
      <c r="B13" s="173">
        <v>100000</v>
      </c>
      <c r="C13" s="173"/>
      <c r="D13" s="173">
        <v>100000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9.899999999999999" customHeight="1">
      <c r="A14" s="174" t="s">
        <v>347</v>
      </c>
      <c r="B14" s="173">
        <v>50000</v>
      </c>
      <c r="C14" s="173"/>
      <c r="D14" s="173">
        <v>50000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9.899999999999999" customHeight="1">
      <c r="A15" s="174" t="s">
        <v>348</v>
      </c>
      <c r="B15" s="173">
        <v>50000</v>
      </c>
      <c r="C15" s="173"/>
      <c r="D15" s="173">
        <v>50000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9.899999999999999" customHeight="1">
      <c r="A16" s="174" t="s">
        <v>342</v>
      </c>
      <c r="B16" s="173">
        <v>1470000</v>
      </c>
      <c r="C16" s="173"/>
      <c r="D16" s="173">
        <v>1470000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9.899999999999999" customHeight="1">
      <c r="A17" s="174" t="s">
        <v>349</v>
      </c>
      <c r="B17" s="173">
        <v>200000</v>
      </c>
      <c r="C17" s="173"/>
      <c r="D17" s="173">
        <v>200000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9.899999999999999" customHeight="1">
      <c r="A18" s="174" t="s">
        <v>350</v>
      </c>
      <c r="B18" s="173">
        <v>1270000</v>
      </c>
      <c r="C18" s="173"/>
      <c r="D18" s="173">
        <v>1270000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9.899999999999999" customHeight="1">
      <c r="A19" s="174" t="s">
        <v>343</v>
      </c>
      <c r="B19" s="173">
        <v>11700000</v>
      </c>
      <c r="C19" s="173"/>
      <c r="D19" s="173">
        <v>11700000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9.899999999999999" customHeight="1">
      <c r="A20" s="174" t="s">
        <v>351</v>
      </c>
      <c r="B20" s="173">
        <v>11450000</v>
      </c>
      <c r="C20" s="173"/>
      <c r="D20" s="173">
        <v>11450000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9.899999999999999" customHeight="1">
      <c r="A21" s="174" t="s">
        <v>352</v>
      </c>
      <c r="B21" s="173">
        <v>50000</v>
      </c>
      <c r="C21" s="173"/>
      <c r="D21" s="173">
        <v>50000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9.899999999999999" customHeight="1">
      <c r="A22" s="174" t="s">
        <v>353</v>
      </c>
      <c r="B22" s="173">
        <v>200000</v>
      </c>
      <c r="C22" s="173"/>
      <c r="D22" s="173">
        <v>200000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9.899999999999999" customHeight="1">
      <c r="A23" s="175" t="s">
        <v>354</v>
      </c>
      <c r="B23" s="173">
        <v>1400000</v>
      </c>
      <c r="C23" s="173"/>
      <c r="D23" s="173">
        <v>1400000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9.899999999999999" customHeight="1">
      <c r="A24" s="176" t="s">
        <v>355</v>
      </c>
      <c r="B24" s="173">
        <v>1400000</v>
      </c>
      <c r="C24" s="173"/>
      <c r="D24" s="173">
        <v>1400000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9.899999999999999" customHeight="1">
      <c r="A25" s="176" t="s">
        <v>337</v>
      </c>
      <c r="B25" s="173">
        <v>1095333</v>
      </c>
      <c r="C25" s="173"/>
      <c r="D25" s="173">
        <v>1095333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9.899999999999999" customHeight="1">
      <c r="A26" s="176" t="s">
        <v>356</v>
      </c>
      <c r="B26" s="173">
        <v>1095333</v>
      </c>
      <c r="C26" s="173"/>
      <c r="D26" s="173">
        <v>1095333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9.899999999999999" customHeight="1">
      <c r="A27" s="105"/>
      <c r="B27" s="101"/>
      <c r="C27" s="101"/>
      <c r="D27" s="10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</sheetData>
  <sheetProtection formatCells="0" formatColumns="0" formatRows="0"/>
  <mergeCells count="3">
    <mergeCell ref="B4:D4"/>
    <mergeCell ref="A2:D2"/>
    <mergeCell ref="A4:A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W39"/>
  <sheetViews>
    <sheetView showGridLines="0" showZeros="0" workbookViewId="0">
      <selection activeCell="A8" sqref="A8"/>
    </sheetView>
  </sheetViews>
  <sheetFormatPr defaultColWidth="9.1640625" defaultRowHeight="18" customHeight="1"/>
  <cols>
    <col min="1" max="1" width="20.5" style="3" customWidth="1"/>
    <col min="2" max="2" width="61.16406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/>
      <c r="E1" s="69" t="s">
        <v>53</v>
      </c>
    </row>
    <row r="2" spans="1:231" ht="35.25" customHeight="1">
      <c r="A2" s="185" t="s">
        <v>48</v>
      </c>
      <c r="B2" s="185"/>
      <c r="C2" s="185"/>
      <c r="D2" s="185"/>
      <c r="E2" s="185"/>
    </row>
    <row r="3" spans="1:231" s="1" customFormat="1" ht="18" customHeight="1">
      <c r="A3" s="68" t="s">
        <v>38</v>
      </c>
      <c r="B3" s="10"/>
      <c r="C3" s="5"/>
      <c r="D3" s="4"/>
      <c r="E3" s="4" t="s">
        <v>1</v>
      </c>
    </row>
    <row r="4" spans="1:231" s="1" customFormat="1" ht="18" customHeight="1">
      <c r="A4" s="183" t="s">
        <v>52</v>
      </c>
      <c r="B4" s="183" t="s">
        <v>46</v>
      </c>
      <c r="C4" s="187" t="s">
        <v>51</v>
      </c>
      <c r="D4" s="188"/>
      <c r="E4" s="189"/>
    </row>
    <row r="5" spans="1:231" s="1" customFormat="1" ht="38.25" customHeight="1">
      <c r="A5" s="184"/>
      <c r="B5" s="184"/>
      <c r="C5" s="72" t="s">
        <v>50</v>
      </c>
      <c r="D5" s="45" t="s">
        <v>2</v>
      </c>
      <c r="E5" s="61" t="s">
        <v>10</v>
      </c>
    </row>
    <row r="6" spans="1:231" ht="18" customHeight="1">
      <c r="A6" s="24" t="s">
        <v>11</v>
      </c>
      <c r="B6" s="24" t="s">
        <v>11</v>
      </c>
      <c r="C6" s="24">
        <v>1</v>
      </c>
      <c r="D6" s="24">
        <v>2</v>
      </c>
      <c r="E6" s="39">
        <v>3</v>
      </c>
    </row>
    <row r="7" spans="1:231" s="49" customFormat="1" ht="18" customHeight="1">
      <c r="A7" s="103" t="s">
        <v>7</v>
      </c>
      <c r="B7" s="104" t="s">
        <v>338</v>
      </c>
      <c r="C7" s="101">
        <f>C8</f>
        <v>32747516</v>
      </c>
      <c r="D7" s="101">
        <f>D8</f>
        <v>16294183</v>
      </c>
      <c r="E7" s="101">
        <f>E8</f>
        <v>16453333</v>
      </c>
    </row>
    <row r="8" spans="1:231" ht="18" customHeight="1">
      <c r="A8" s="100" t="s">
        <v>357</v>
      </c>
      <c r="B8" s="174" t="s">
        <v>339</v>
      </c>
      <c r="C8" s="173">
        <v>32747516</v>
      </c>
      <c r="D8" s="173">
        <f>D9</f>
        <v>16294183</v>
      </c>
      <c r="E8" s="173">
        <v>16453333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103"/>
      <c r="B9" s="174" t="s">
        <v>344</v>
      </c>
      <c r="C9" s="173">
        <f>D9+E9</f>
        <v>16294183</v>
      </c>
      <c r="D9" s="173">
        <v>16294183</v>
      </c>
      <c r="E9" s="17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103"/>
      <c r="B10" s="174" t="s">
        <v>340</v>
      </c>
      <c r="C10" s="173">
        <v>688000</v>
      </c>
      <c r="D10" s="173"/>
      <c r="E10" s="173">
        <v>688000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103"/>
      <c r="B11" s="174" t="s">
        <v>345</v>
      </c>
      <c r="C11" s="173">
        <v>638000</v>
      </c>
      <c r="D11" s="173"/>
      <c r="E11" s="173">
        <v>638000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103"/>
      <c r="B12" s="174" t="s">
        <v>346</v>
      </c>
      <c r="C12" s="173">
        <v>50000</v>
      </c>
      <c r="D12" s="173"/>
      <c r="E12" s="173">
        <v>50000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103"/>
      <c r="B13" s="174" t="s">
        <v>341</v>
      </c>
      <c r="C13" s="173">
        <v>100000</v>
      </c>
      <c r="D13" s="173"/>
      <c r="E13" s="173">
        <v>100000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103"/>
      <c r="B14" s="174" t="s">
        <v>347</v>
      </c>
      <c r="C14" s="173">
        <v>50000</v>
      </c>
      <c r="D14" s="173"/>
      <c r="E14" s="173">
        <v>50000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103"/>
      <c r="B15" s="174" t="s">
        <v>348</v>
      </c>
      <c r="C15" s="173">
        <v>50000</v>
      </c>
      <c r="D15" s="173"/>
      <c r="E15" s="173">
        <v>50000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103"/>
      <c r="B16" s="174" t="s">
        <v>342</v>
      </c>
      <c r="C16" s="173">
        <v>1470000</v>
      </c>
      <c r="D16" s="173"/>
      <c r="E16" s="173">
        <v>1470000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103"/>
      <c r="B17" s="174" t="s">
        <v>349</v>
      </c>
      <c r="C17" s="173">
        <v>200000</v>
      </c>
      <c r="D17" s="173"/>
      <c r="E17" s="173">
        <v>200000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103"/>
      <c r="B18" s="174" t="s">
        <v>350</v>
      </c>
      <c r="C18" s="173">
        <v>1270000</v>
      </c>
      <c r="D18" s="173"/>
      <c r="E18" s="173">
        <v>1270000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103"/>
      <c r="B19" s="174" t="s">
        <v>343</v>
      </c>
      <c r="C19" s="173">
        <v>11700000</v>
      </c>
      <c r="D19" s="173"/>
      <c r="E19" s="173">
        <v>11700000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103"/>
      <c r="B20" s="174" t="s">
        <v>351</v>
      </c>
      <c r="C20" s="173">
        <v>11450000</v>
      </c>
      <c r="D20" s="173"/>
      <c r="E20" s="173">
        <v>11450000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103"/>
      <c r="B21" s="174" t="s">
        <v>352</v>
      </c>
      <c r="C21" s="173">
        <v>50000</v>
      </c>
      <c r="D21" s="173"/>
      <c r="E21" s="173">
        <v>50000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103"/>
      <c r="B22" s="174" t="s">
        <v>353</v>
      </c>
      <c r="C22" s="173">
        <v>200000</v>
      </c>
      <c r="D22" s="173"/>
      <c r="E22" s="173">
        <v>200000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103"/>
      <c r="B23" s="175" t="s">
        <v>354</v>
      </c>
      <c r="C23" s="173">
        <v>1400000</v>
      </c>
      <c r="D23" s="173"/>
      <c r="E23" s="173">
        <v>1400000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103"/>
      <c r="B24" s="176" t="s">
        <v>355</v>
      </c>
      <c r="C24" s="173">
        <v>1400000</v>
      </c>
      <c r="D24" s="173"/>
      <c r="E24" s="173">
        <v>1400000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103"/>
      <c r="B25" s="176" t="s">
        <v>337</v>
      </c>
      <c r="C25" s="173">
        <v>1095333</v>
      </c>
      <c r="D25" s="173"/>
      <c r="E25" s="173">
        <v>1095333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103"/>
      <c r="B26" s="176" t="s">
        <v>356</v>
      </c>
      <c r="C26" s="173">
        <v>1095333</v>
      </c>
      <c r="D26" s="173"/>
      <c r="E26" s="173">
        <v>1095333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103"/>
      <c r="B27" s="105"/>
      <c r="C27" s="101"/>
      <c r="D27" s="101"/>
      <c r="E27" s="101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103"/>
      <c r="B28" s="105"/>
      <c r="C28" s="102"/>
      <c r="D28" s="101"/>
      <c r="E28" s="10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103"/>
      <c r="B29" s="105"/>
      <c r="C29" s="102"/>
      <c r="D29" s="101"/>
      <c r="E29" s="10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</sheetData>
  <sheetProtection formatCells="0" formatColumns="0" formatRows="0"/>
  <mergeCells count="4">
    <mergeCell ref="A4:A5"/>
    <mergeCell ref="B4:B5"/>
    <mergeCell ref="C4:E4"/>
    <mergeCell ref="A2:E2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5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W107"/>
  <sheetViews>
    <sheetView showGridLines="0" workbookViewId="0">
      <selection activeCell="L16" sqref="L16"/>
    </sheetView>
  </sheetViews>
  <sheetFormatPr defaultColWidth="9.1640625" defaultRowHeight="19.149999999999999" customHeight="1"/>
  <cols>
    <col min="1" max="1" width="12.83203125" style="108" customWidth="1"/>
    <col min="2" max="2" width="46.6640625" style="108" customWidth="1"/>
    <col min="3" max="5" width="24" style="108" customWidth="1"/>
    <col min="6" max="179" width="9.1640625" style="108" customWidth="1"/>
    <col min="180" max="16384" width="9.1640625" style="109"/>
  </cols>
  <sheetData>
    <row r="1" spans="1:179" s="27" customFormat="1" ht="19.149999999999999" customHeight="1">
      <c r="A1" s="12"/>
      <c r="B1" s="6"/>
      <c r="C1" s="9"/>
      <c r="D1" s="9"/>
      <c r="E1" s="73" t="s">
        <v>54</v>
      </c>
      <c r="F1" s="2"/>
    </row>
    <row r="2" spans="1:179" s="28" customFormat="1" ht="19.149999999999999" customHeight="1">
      <c r="A2" s="197" t="s">
        <v>328</v>
      </c>
      <c r="B2" s="198"/>
      <c r="C2" s="198"/>
      <c r="D2" s="198"/>
      <c r="E2" s="198"/>
      <c r="F2" s="36"/>
    </row>
    <row r="3" spans="1:179" s="29" customFormat="1" ht="19.149999999999999" customHeight="1">
      <c r="A3" s="195" t="s">
        <v>58</v>
      </c>
      <c r="B3" s="196"/>
      <c r="C3" s="9"/>
      <c r="D3" s="9"/>
      <c r="E3" s="1" t="s">
        <v>1</v>
      </c>
      <c r="F3" s="14"/>
    </row>
    <row r="4" spans="1:179" s="27" customFormat="1" ht="19.149999999999999" customHeight="1">
      <c r="A4" s="187" t="s">
        <v>55</v>
      </c>
      <c r="B4" s="187" t="s">
        <v>56</v>
      </c>
      <c r="C4" s="192" t="s">
        <v>57</v>
      </c>
      <c r="D4" s="193"/>
      <c r="E4" s="194"/>
      <c r="F4" s="2"/>
    </row>
    <row r="5" spans="1:179" s="27" customFormat="1" ht="19.149999999999999" customHeight="1">
      <c r="A5" s="200"/>
      <c r="B5" s="200"/>
      <c r="C5" s="199" t="s">
        <v>12</v>
      </c>
      <c r="D5" s="201" t="s">
        <v>242</v>
      </c>
      <c r="E5" s="190" t="s">
        <v>243</v>
      </c>
      <c r="F5" s="2"/>
    </row>
    <row r="6" spans="1:179" ht="19.149999999999999" customHeight="1">
      <c r="A6" s="200"/>
      <c r="B6" s="200"/>
      <c r="C6" s="200"/>
      <c r="D6" s="202"/>
      <c r="E6" s="191"/>
    </row>
    <row r="7" spans="1:179" s="27" customFormat="1" ht="19.149999999999999" customHeight="1">
      <c r="A7" s="18" t="s">
        <v>11</v>
      </c>
      <c r="B7" s="18" t="s">
        <v>11</v>
      </c>
      <c r="C7" s="18">
        <v>2</v>
      </c>
      <c r="D7" s="119">
        <v>3</v>
      </c>
      <c r="E7" s="18">
        <v>26</v>
      </c>
      <c r="F7" s="2"/>
    </row>
    <row r="8" spans="1:179" s="60" customFormat="1" ht="19.149999999999999" customHeight="1">
      <c r="A8" s="110"/>
      <c r="B8" s="104" t="s">
        <v>329</v>
      </c>
      <c r="C8" s="165">
        <f>C9+C23+C47+C72</f>
        <v>32747516</v>
      </c>
      <c r="D8" s="165">
        <f>D9+D23+D47</f>
        <v>16294183</v>
      </c>
      <c r="E8" s="165">
        <f>E23+E72</f>
        <v>16453333</v>
      </c>
      <c r="F8" s="58"/>
    </row>
    <row r="9" spans="1:179" ht="19.149999999999999" customHeight="1">
      <c r="A9" s="111" t="s">
        <v>144</v>
      </c>
      <c r="B9" s="104" t="s">
        <v>59</v>
      </c>
      <c r="C9" s="101">
        <f>C10+C11+C12+C13+C14++C15+C19+C20</f>
        <v>12483431</v>
      </c>
      <c r="D9" s="101">
        <f>D10+D11+D12+D13+D14++D15+D19+D20</f>
        <v>12483431</v>
      </c>
      <c r="E9" s="101"/>
      <c r="F9" s="112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</row>
    <row r="10" spans="1:179" ht="19.149999999999999" customHeight="1">
      <c r="A10" s="111" t="s">
        <v>145</v>
      </c>
      <c r="B10" s="104" t="s">
        <v>60</v>
      </c>
      <c r="C10" s="101">
        <v>3842664</v>
      </c>
      <c r="D10" s="101">
        <v>3842664</v>
      </c>
      <c r="E10" s="101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</row>
    <row r="11" spans="1:179" ht="19.149999999999999" customHeight="1">
      <c r="A11" s="111" t="s">
        <v>146</v>
      </c>
      <c r="B11" s="104" t="s">
        <v>61</v>
      </c>
      <c r="C11" s="101">
        <v>4860900</v>
      </c>
      <c r="D11" s="101">
        <v>4860900</v>
      </c>
      <c r="E11" s="101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</row>
    <row r="12" spans="1:179" ht="19.149999999999999" customHeight="1">
      <c r="A12" s="111" t="s">
        <v>147</v>
      </c>
      <c r="B12" s="104" t="s">
        <v>62</v>
      </c>
      <c r="C12" s="101">
        <v>716435</v>
      </c>
      <c r="D12" s="101">
        <v>716435</v>
      </c>
      <c r="E12" s="101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</row>
    <row r="13" spans="1:179" ht="19.149999999999999" customHeight="1">
      <c r="A13" s="111" t="s">
        <v>148</v>
      </c>
      <c r="B13" s="104" t="s">
        <v>93</v>
      </c>
      <c r="C13" s="101"/>
      <c r="D13" s="101"/>
      <c r="E13" s="101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</row>
    <row r="14" spans="1:179" ht="19.149999999999999" customHeight="1">
      <c r="A14" s="111" t="s">
        <v>149</v>
      </c>
      <c r="B14" s="104" t="s">
        <v>63</v>
      </c>
      <c r="C14" s="101">
        <v>257460</v>
      </c>
      <c r="D14" s="101">
        <v>257460</v>
      </c>
      <c r="E14" s="101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</row>
    <row r="15" spans="1:179" ht="19.149999999999999" customHeight="1">
      <c r="A15" s="111" t="s">
        <v>150</v>
      </c>
      <c r="B15" s="104" t="s">
        <v>64</v>
      </c>
      <c r="C15" s="101">
        <v>1769184</v>
      </c>
      <c r="D15" s="101">
        <v>1769184</v>
      </c>
      <c r="E15" s="101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</row>
    <row r="16" spans="1:179" ht="19.149999999999999" customHeight="1">
      <c r="A16" s="111" t="s">
        <v>151</v>
      </c>
      <c r="B16" s="104" t="s">
        <v>94</v>
      </c>
      <c r="C16" s="101"/>
      <c r="D16" s="101"/>
      <c r="E16" s="101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</row>
    <row r="17" spans="1:179" ht="19.149999999999999" customHeight="1">
      <c r="A17" s="111" t="s">
        <v>152</v>
      </c>
      <c r="B17" s="104" t="s">
        <v>95</v>
      </c>
      <c r="C17" s="101"/>
      <c r="D17" s="101"/>
      <c r="E17" s="101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</row>
    <row r="18" spans="1:179" ht="19.149999999999999" customHeight="1">
      <c r="A18" s="111" t="s">
        <v>153</v>
      </c>
      <c r="B18" s="104" t="s">
        <v>96</v>
      </c>
      <c r="C18" s="101"/>
      <c r="D18" s="101"/>
      <c r="E18" s="101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</row>
    <row r="19" spans="1:179" ht="19.149999999999999" customHeight="1">
      <c r="A19" s="111" t="s">
        <v>154</v>
      </c>
      <c r="B19" s="104" t="s">
        <v>67</v>
      </c>
      <c r="C19" s="101">
        <v>12072</v>
      </c>
      <c r="D19" s="101">
        <v>12072</v>
      </c>
      <c r="E19" s="101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</row>
    <row r="20" spans="1:179" ht="19.149999999999999" customHeight="1">
      <c r="A20" s="111" t="s">
        <v>155</v>
      </c>
      <c r="B20" s="104" t="s">
        <v>65</v>
      </c>
      <c r="C20" s="101">
        <v>1024716</v>
      </c>
      <c r="D20" s="101">
        <v>1024716</v>
      </c>
      <c r="E20" s="101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</row>
    <row r="21" spans="1:179" ht="19.149999999999999" customHeight="1">
      <c r="A21" s="111" t="s">
        <v>156</v>
      </c>
      <c r="B21" s="104" t="s">
        <v>97</v>
      </c>
      <c r="C21" s="101"/>
      <c r="D21" s="101"/>
      <c r="E21" s="101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</row>
    <row r="22" spans="1:179" ht="19.149999999999999" customHeight="1">
      <c r="A22" s="111" t="s">
        <v>157</v>
      </c>
      <c r="B22" s="104" t="s">
        <v>66</v>
      </c>
      <c r="C22" s="101"/>
      <c r="D22" s="101"/>
      <c r="E22" s="101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</row>
    <row r="23" spans="1:179" ht="19.149999999999999" customHeight="1">
      <c r="A23" s="111" t="s">
        <v>158</v>
      </c>
      <c r="B23" s="104" t="s">
        <v>68</v>
      </c>
      <c r="C23" s="165">
        <f>D23+E23</f>
        <v>15740229</v>
      </c>
      <c r="D23" s="165">
        <f>D24+D28+D29+D31+D34+D43+D44+D45+D46</f>
        <v>756896</v>
      </c>
      <c r="E23" s="165">
        <f>E25+E26+E27+E30+E32+E36+E37+E40+E41+E42+E46</f>
        <v>14983333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</row>
    <row r="24" spans="1:179" ht="19.149999999999999" customHeight="1">
      <c r="A24" s="111" t="s">
        <v>159</v>
      </c>
      <c r="B24" s="104" t="s">
        <v>69</v>
      </c>
      <c r="C24" s="101">
        <f>D24</f>
        <v>385200</v>
      </c>
      <c r="D24" s="101">
        <v>385200</v>
      </c>
      <c r="E24" s="101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</row>
    <row r="25" spans="1:179" ht="19.149999999999999" customHeight="1">
      <c r="A25" s="111" t="s">
        <v>160</v>
      </c>
      <c r="B25" s="104" t="s">
        <v>70</v>
      </c>
      <c r="C25" s="101">
        <f>E25</f>
        <v>200000</v>
      </c>
      <c r="D25" s="101"/>
      <c r="E25" s="101">
        <v>200000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</row>
    <row r="26" spans="1:179" ht="19.149999999999999" customHeight="1">
      <c r="A26" s="111" t="s">
        <v>161</v>
      </c>
      <c r="B26" s="104" t="s">
        <v>71</v>
      </c>
      <c r="C26" s="101"/>
      <c r="D26" s="101"/>
      <c r="E26" s="10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</row>
    <row r="27" spans="1:179" ht="19.149999999999999" customHeight="1">
      <c r="A27" s="111" t="s">
        <v>162</v>
      </c>
      <c r="B27" s="104" t="s">
        <v>72</v>
      </c>
      <c r="C27" s="101"/>
      <c r="D27" s="101"/>
      <c r="E27" s="101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</row>
    <row r="28" spans="1:179" ht="19.149999999999999" customHeight="1">
      <c r="A28" s="111" t="s">
        <v>163</v>
      </c>
      <c r="B28" s="104" t="s">
        <v>73</v>
      </c>
      <c r="C28" s="101"/>
      <c r="D28" s="101"/>
      <c r="E28" s="101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</row>
    <row r="29" spans="1:179" ht="19.149999999999999" customHeight="1">
      <c r="A29" s="111" t="s">
        <v>164</v>
      </c>
      <c r="B29" s="104" t="s">
        <v>74</v>
      </c>
      <c r="C29" s="101"/>
      <c r="D29" s="101"/>
      <c r="E29" s="101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</row>
    <row r="30" spans="1:179" ht="19.149999999999999" customHeight="1">
      <c r="A30" s="111" t="s">
        <v>165</v>
      </c>
      <c r="B30" s="104" t="s">
        <v>75</v>
      </c>
      <c r="C30" s="101"/>
      <c r="D30" s="101"/>
      <c r="E30" s="101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</row>
    <row r="31" spans="1:179" ht="19.149999999999999" customHeight="1">
      <c r="A31" s="111" t="s">
        <v>166</v>
      </c>
      <c r="B31" s="104" t="s">
        <v>76</v>
      </c>
      <c r="C31" s="101"/>
      <c r="D31" s="101"/>
      <c r="E31" s="101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</row>
    <row r="32" spans="1:179" ht="19.149999999999999" customHeight="1">
      <c r="A32" s="111" t="s">
        <v>167</v>
      </c>
      <c r="B32" s="104" t="s">
        <v>77</v>
      </c>
      <c r="C32" s="101"/>
      <c r="D32" s="101"/>
      <c r="E32" s="101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</row>
    <row r="33" spans="1:179" ht="19.149999999999999" customHeight="1">
      <c r="A33" s="111" t="s">
        <v>168</v>
      </c>
      <c r="B33" s="104" t="s">
        <v>78</v>
      </c>
      <c r="C33" s="101"/>
      <c r="D33" s="101"/>
      <c r="E33" s="101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</row>
    <row r="34" spans="1:179" ht="19.149999999999999" customHeight="1">
      <c r="A34" s="111" t="s">
        <v>169</v>
      </c>
      <c r="B34" s="104" t="s">
        <v>79</v>
      </c>
      <c r="C34" s="101"/>
      <c r="D34" s="101"/>
      <c r="E34" s="101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</row>
    <row r="35" spans="1:179" ht="19.149999999999999" customHeight="1">
      <c r="A35" s="111" t="s">
        <v>170</v>
      </c>
      <c r="B35" s="104" t="s">
        <v>80</v>
      </c>
      <c r="C35" s="101"/>
      <c r="D35" s="101"/>
      <c r="E35" s="101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</row>
    <row r="36" spans="1:179" ht="19.149999999999999" customHeight="1">
      <c r="A36" s="111" t="s">
        <v>171</v>
      </c>
      <c r="B36" s="104" t="s">
        <v>81</v>
      </c>
      <c r="C36" s="101">
        <f>E36</f>
        <v>50000</v>
      </c>
      <c r="D36" s="101"/>
      <c r="E36" s="101">
        <v>50000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</row>
    <row r="37" spans="1:179" ht="19.149999999999999" customHeight="1">
      <c r="A37" s="111" t="s">
        <v>172</v>
      </c>
      <c r="B37" s="104" t="s">
        <v>82</v>
      </c>
      <c r="C37" s="101">
        <f>E37</f>
        <v>50000</v>
      </c>
      <c r="D37" s="101"/>
      <c r="E37" s="101">
        <v>50000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</row>
    <row r="38" spans="1:179" ht="19.149999999999999" customHeight="1">
      <c r="A38" s="111" t="s">
        <v>173</v>
      </c>
      <c r="B38" s="104" t="s">
        <v>83</v>
      </c>
      <c r="C38" s="101"/>
      <c r="D38" s="101"/>
      <c r="E38" s="101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</row>
    <row r="39" spans="1:179" ht="19.149999999999999" customHeight="1">
      <c r="A39" s="111" t="s">
        <v>174</v>
      </c>
      <c r="B39" s="104" t="s">
        <v>84</v>
      </c>
      <c r="C39" s="101"/>
      <c r="D39" s="101"/>
      <c r="E39" s="101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</row>
    <row r="40" spans="1:179" ht="19.149999999999999" customHeight="1">
      <c r="A40" s="111" t="s">
        <v>175</v>
      </c>
      <c r="B40" s="104" t="s">
        <v>85</v>
      </c>
      <c r="C40" s="101">
        <f>E40</f>
        <v>1042000</v>
      </c>
      <c r="D40" s="101"/>
      <c r="E40" s="101">
        <v>1042000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</row>
    <row r="41" spans="1:179" ht="19.149999999999999" customHeight="1">
      <c r="A41" s="111" t="s">
        <v>176</v>
      </c>
      <c r="B41" s="104" t="s">
        <v>86</v>
      </c>
      <c r="C41" s="101">
        <f>E41</f>
        <v>11096000</v>
      </c>
      <c r="D41" s="101"/>
      <c r="E41" s="101">
        <v>11096000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</row>
    <row r="42" spans="1:179" ht="19.149999999999999" customHeight="1">
      <c r="A42" s="111" t="s">
        <v>177</v>
      </c>
      <c r="B42" s="104" t="s">
        <v>98</v>
      </c>
      <c r="C42" s="101">
        <f>E42</f>
        <v>240000</v>
      </c>
      <c r="D42" s="101"/>
      <c r="E42" s="101">
        <v>240000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</row>
    <row r="43" spans="1:179" ht="19.149999999999999" customHeight="1">
      <c r="A43" s="111" t="s">
        <v>178</v>
      </c>
      <c r="B43" s="104" t="s">
        <v>99</v>
      </c>
      <c r="C43" s="101">
        <v>7896</v>
      </c>
      <c r="D43" s="101">
        <v>7896</v>
      </c>
      <c r="E43" s="101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</row>
    <row r="44" spans="1:179" ht="19.149999999999999" customHeight="1">
      <c r="A44" s="111" t="s">
        <v>179</v>
      </c>
      <c r="B44" s="104" t="s">
        <v>87</v>
      </c>
      <c r="C44" s="101">
        <v>50000</v>
      </c>
      <c r="D44" s="101">
        <v>50000</v>
      </c>
      <c r="E44" s="101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</row>
    <row r="45" spans="1:179" ht="19.149999999999999" customHeight="1">
      <c r="A45" s="111" t="s">
        <v>180</v>
      </c>
      <c r="B45" s="104" t="s">
        <v>88</v>
      </c>
      <c r="C45" s="101">
        <v>313800</v>
      </c>
      <c r="D45" s="101">
        <v>313800</v>
      </c>
      <c r="E45" s="101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</row>
    <row r="46" spans="1:179" ht="19.149999999999999" customHeight="1">
      <c r="A46" s="111" t="s">
        <v>181</v>
      </c>
      <c r="B46" s="104" t="s">
        <v>89</v>
      </c>
      <c r="C46" s="101">
        <f>E46</f>
        <v>2305333</v>
      </c>
      <c r="D46" s="101"/>
      <c r="E46" s="101">
        <v>2305333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</row>
    <row r="47" spans="1:179" ht="19.149999999999999" customHeight="1">
      <c r="A47" s="111" t="s">
        <v>182</v>
      </c>
      <c r="B47" s="104" t="s">
        <v>90</v>
      </c>
      <c r="C47" s="165">
        <f>C50+C55</f>
        <v>3053856</v>
      </c>
      <c r="D47" s="165">
        <f>D50+D55</f>
        <v>3053856</v>
      </c>
      <c r="E47" s="165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</row>
    <row r="48" spans="1:179" ht="19.149999999999999" customHeight="1">
      <c r="A48" s="111" t="s">
        <v>183</v>
      </c>
      <c r="B48" s="104" t="s">
        <v>91</v>
      </c>
      <c r="C48" s="101"/>
      <c r="D48" s="101"/>
      <c r="E48" s="101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</row>
    <row r="49" spans="1:179" ht="19.149999999999999" customHeight="1">
      <c r="A49" s="111" t="s">
        <v>184</v>
      </c>
      <c r="B49" s="104" t="s">
        <v>92</v>
      </c>
      <c r="C49" s="101"/>
      <c r="D49" s="101"/>
      <c r="E49" s="101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</row>
    <row r="50" spans="1:179" ht="19.149999999999999" customHeight="1">
      <c r="A50" s="111" t="s">
        <v>185</v>
      </c>
      <c r="B50" s="104" t="s">
        <v>100</v>
      </c>
      <c r="C50" s="101">
        <v>40416</v>
      </c>
      <c r="D50" s="101">
        <v>40416</v>
      </c>
      <c r="E50" s="101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</row>
    <row r="51" spans="1:179" ht="19.149999999999999" customHeight="1">
      <c r="A51" s="111" t="s">
        <v>186</v>
      </c>
      <c r="B51" s="104" t="s">
        <v>101</v>
      </c>
      <c r="C51" s="101"/>
      <c r="D51" s="101"/>
      <c r="E51" s="101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</row>
    <row r="52" spans="1:179" ht="19.149999999999999" customHeight="1">
      <c r="A52" s="113" t="s">
        <v>187</v>
      </c>
      <c r="B52" s="114" t="s">
        <v>102</v>
      </c>
      <c r="C52" s="115"/>
      <c r="D52" s="115"/>
      <c r="E52" s="107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</row>
    <row r="53" spans="1:179" ht="19.149999999999999" customHeight="1">
      <c r="A53" s="113" t="s">
        <v>188</v>
      </c>
      <c r="B53" s="114" t="s">
        <v>103</v>
      </c>
      <c r="C53" s="115"/>
      <c r="D53" s="115"/>
      <c r="E53" s="107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</row>
    <row r="54" spans="1:179" ht="19.149999999999999" customHeight="1">
      <c r="A54" s="113" t="s">
        <v>189</v>
      </c>
      <c r="B54" s="114" t="s">
        <v>104</v>
      </c>
      <c r="C54" s="115"/>
      <c r="D54" s="115"/>
      <c r="E54" s="107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</row>
    <row r="55" spans="1:179" ht="19.149999999999999" customHeight="1">
      <c r="A55" s="113" t="s">
        <v>190</v>
      </c>
      <c r="B55" s="114" t="s">
        <v>105</v>
      </c>
      <c r="C55" s="115">
        <v>3013440</v>
      </c>
      <c r="D55" s="115">
        <v>3013440</v>
      </c>
      <c r="E55" s="107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</row>
    <row r="56" spans="1:179" ht="19.149999999999999" customHeight="1">
      <c r="A56" s="113" t="s">
        <v>191</v>
      </c>
      <c r="B56" s="114" t="s">
        <v>106</v>
      </c>
      <c r="C56" s="166"/>
      <c r="D56" s="166"/>
      <c r="E56" s="166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</row>
    <row r="57" spans="1:179" ht="19.149999999999999" customHeight="1">
      <c r="A57" s="113" t="s">
        <v>192</v>
      </c>
      <c r="B57" s="114" t="s">
        <v>107</v>
      </c>
      <c r="C57" s="107"/>
      <c r="D57" s="107"/>
      <c r="E57" s="10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</row>
    <row r="58" spans="1:179" ht="19.149999999999999" customHeight="1">
      <c r="A58" s="113" t="s">
        <v>193</v>
      </c>
      <c r="B58" s="114" t="s">
        <v>108</v>
      </c>
      <c r="C58" s="107"/>
      <c r="D58" s="107"/>
      <c r="E58" s="107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</row>
    <row r="59" spans="1:179" ht="19.149999999999999" customHeight="1">
      <c r="A59" s="113" t="s">
        <v>194</v>
      </c>
      <c r="B59" s="114" t="s">
        <v>109</v>
      </c>
      <c r="C59" s="165"/>
      <c r="D59" s="165"/>
      <c r="E59" s="165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</row>
    <row r="60" spans="1:179" ht="19.149999999999999" customHeight="1">
      <c r="A60" s="113" t="s">
        <v>195</v>
      </c>
      <c r="B60" s="114" t="s">
        <v>110</v>
      </c>
      <c r="C60" s="107"/>
      <c r="D60" s="107"/>
      <c r="E60" s="107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</row>
    <row r="61" spans="1:179" ht="19.149999999999999" customHeight="1">
      <c r="A61" s="113" t="s">
        <v>196</v>
      </c>
      <c r="B61" s="114" t="s">
        <v>111</v>
      </c>
      <c r="C61" s="107"/>
      <c r="D61" s="107"/>
      <c r="E61" s="107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</row>
    <row r="62" spans="1:179" ht="19.149999999999999" customHeight="1">
      <c r="A62" s="113" t="s">
        <v>197</v>
      </c>
      <c r="B62" s="114" t="s">
        <v>112</v>
      </c>
      <c r="C62" s="107"/>
      <c r="D62" s="107"/>
      <c r="E62" s="107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</row>
    <row r="63" spans="1:179" ht="19.149999999999999" customHeight="1">
      <c r="A63" s="113" t="s">
        <v>198</v>
      </c>
      <c r="B63" s="114" t="s">
        <v>113</v>
      </c>
      <c r="C63" s="107"/>
      <c r="D63" s="107"/>
      <c r="E63" s="107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</row>
    <row r="64" spans="1:179" ht="19.149999999999999" customHeight="1">
      <c r="A64" s="113" t="s">
        <v>199</v>
      </c>
      <c r="B64" s="114" t="s">
        <v>114</v>
      </c>
      <c r="C64" s="107"/>
      <c r="D64" s="107"/>
      <c r="E64" s="107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</row>
    <row r="65" spans="1:179" ht="19.149999999999999" customHeight="1">
      <c r="A65" s="113" t="s">
        <v>200</v>
      </c>
      <c r="B65" s="114" t="s">
        <v>115</v>
      </c>
      <c r="C65" s="107"/>
      <c r="D65" s="107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</row>
    <row r="66" spans="1:179" ht="19.149999999999999" customHeight="1">
      <c r="A66" s="113" t="s">
        <v>201</v>
      </c>
      <c r="B66" s="114" t="s">
        <v>116</v>
      </c>
      <c r="C66" s="107"/>
      <c r="D66" s="107"/>
      <c r="E66" s="107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</row>
    <row r="67" spans="1:179" ht="19.149999999999999" customHeight="1">
      <c r="A67" s="113" t="s">
        <v>202</v>
      </c>
      <c r="B67" s="114" t="s">
        <v>117</v>
      </c>
      <c r="C67" s="107"/>
      <c r="D67" s="107"/>
      <c r="E67" s="107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</row>
    <row r="68" spans="1:179" ht="19.149999999999999" customHeight="1">
      <c r="A68" s="113" t="s">
        <v>203</v>
      </c>
      <c r="B68" s="114" t="s">
        <v>118</v>
      </c>
      <c r="C68" s="107"/>
      <c r="D68" s="107"/>
      <c r="E68" s="107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</row>
    <row r="69" spans="1:179" ht="19.149999999999999" customHeight="1">
      <c r="A69" s="113" t="s">
        <v>204</v>
      </c>
      <c r="B69" s="114" t="s">
        <v>119</v>
      </c>
      <c r="C69" s="107"/>
      <c r="D69" s="107"/>
      <c r="E69" s="107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</row>
    <row r="70" spans="1:179" ht="19.149999999999999" customHeight="1">
      <c r="A70" s="113" t="s">
        <v>205</v>
      </c>
      <c r="B70" s="114" t="s">
        <v>120</v>
      </c>
      <c r="C70" s="107"/>
      <c r="D70" s="107"/>
      <c r="E70" s="107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</row>
    <row r="71" spans="1:179" ht="19.149999999999999" customHeight="1">
      <c r="A71" s="113" t="s">
        <v>206</v>
      </c>
      <c r="B71" s="114" t="s">
        <v>121</v>
      </c>
      <c r="C71" s="107"/>
      <c r="D71" s="107"/>
      <c r="E71" s="107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</row>
    <row r="72" spans="1:179" ht="19.149999999999999" customHeight="1">
      <c r="A72" s="113" t="s">
        <v>207</v>
      </c>
      <c r="B72" s="114" t="s">
        <v>122</v>
      </c>
      <c r="C72" s="101">
        <f>E72</f>
        <v>1470000</v>
      </c>
      <c r="D72" s="101"/>
      <c r="E72" s="101">
        <f>E78</f>
        <v>1470000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</row>
    <row r="73" spans="1:179" ht="19.149999999999999" customHeight="1">
      <c r="A73" s="113" t="s">
        <v>208</v>
      </c>
      <c r="B73" s="114" t="s">
        <v>110</v>
      </c>
      <c r="C73" s="107"/>
      <c r="D73" s="107"/>
      <c r="E73" s="107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</row>
    <row r="74" spans="1:179" ht="19.149999999999999" customHeight="1">
      <c r="A74" s="113" t="s">
        <v>209</v>
      </c>
      <c r="B74" s="114" t="s">
        <v>111</v>
      </c>
      <c r="C74" s="107"/>
      <c r="D74" s="107"/>
      <c r="E74" s="107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</row>
    <row r="75" spans="1:179" ht="19.149999999999999" customHeight="1">
      <c r="A75" s="116" t="s">
        <v>210</v>
      </c>
      <c r="B75" s="114" t="s">
        <v>112</v>
      </c>
      <c r="C75" s="115"/>
      <c r="D75" s="115"/>
      <c r="E75" s="115"/>
    </row>
    <row r="76" spans="1:179" ht="19.149999999999999" customHeight="1">
      <c r="A76" s="116" t="s">
        <v>211</v>
      </c>
      <c r="B76" s="114" t="s">
        <v>113</v>
      </c>
      <c r="C76" s="115"/>
      <c r="D76" s="115"/>
      <c r="E76" s="115"/>
    </row>
    <row r="77" spans="1:179" ht="19.149999999999999" customHeight="1">
      <c r="A77" s="116" t="s">
        <v>212</v>
      </c>
      <c r="B77" s="114" t="s">
        <v>114</v>
      </c>
      <c r="C77" s="115"/>
      <c r="D77" s="115"/>
      <c r="E77" s="115"/>
    </row>
    <row r="78" spans="1:179" ht="19.149999999999999" customHeight="1">
      <c r="A78" s="116" t="s">
        <v>213</v>
      </c>
      <c r="B78" s="114" t="s">
        <v>115</v>
      </c>
      <c r="C78" s="115">
        <f>E78</f>
        <v>1470000</v>
      </c>
      <c r="D78" s="115"/>
      <c r="E78" s="107">
        <v>1470000</v>
      </c>
    </row>
    <row r="79" spans="1:179" ht="19.149999999999999" customHeight="1">
      <c r="A79" s="116" t="s">
        <v>214</v>
      </c>
      <c r="B79" s="114" t="s">
        <v>116</v>
      </c>
      <c r="C79" s="115"/>
      <c r="D79" s="115"/>
      <c r="E79" s="115"/>
    </row>
    <row r="80" spans="1:179" ht="19.149999999999999" customHeight="1">
      <c r="A80" s="116" t="s">
        <v>215</v>
      </c>
      <c r="B80" s="117" t="s">
        <v>123</v>
      </c>
      <c r="C80" s="115"/>
      <c r="D80" s="115"/>
      <c r="E80" s="115"/>
    </row>
    <row r="81" spans="1:5" ht="19.149999999999999" customHeight="1">
      <c r="A81" s="116" t="s">
        <v>216</v>
      </c>
      <c r="B81" s="117" t="s">
        <v>124</v>
      </c>
      <c r="C81" s="115"/>
      <c r="D81" s="115"/>
      <c r="E81" s="115"/>
    </row>
    <row r="82" spans="1:5" ht="19.149999999999999" customHeight="1">
      <c r="A82" s="116" t="s">
        <v>217</v>
      </c>
      <c r="B82" s="117" t="s">
        <v>125</v>
      </c>
      <c r="C82" s="115"/>
      <c r="D82" s="115"/>
      <c r="E82" s="115"/>
    </row>
    <row r="83" spans="1:5" ht="19.149999999999999" customHeight="1">
      <c r="A83" s="116" t="s">
        <v>218</v>
      </c>
      <c r="B83" s="117" t="s">
        <v>126</v>
      </c>
      <c r="C83" s="115"/>
      <c r="D83" s="115"/>
      <c r="E83" s="115"/>
    </row>
    <row r="84" spans="1:5" ht="19.149999999999999" customHeight="1">
      <c r="A84" s="116" t="s">
        <v>219</v>
      </c>
      <c r="B84" s="114" t="s">
        <v>117</v>
      </c>
      <c r="C84" s="115"/>
      <c r="D84" s="115"/>
      <c r="E84" s="115"/>
    </row>
    <row r="85" spans="1:5" ht="19.149999999999999" customHeight="1">
      <c r="A85" s="116" t="s">
        <v>220</v>
      </c>
      <c r="B85" s="114" t="s">
        <v>118</v>
      </c>
      <c r="C85" s="115"/>
      <c r="D85" s="115"/>
      <c r="E85" s="115"/>
    </row>
    <row r="86" spans="1:5" ht="19.149999999999999" customHeight="1">
      <c r="A86" s="116" t="s">
        <v>221</v>
      </c>
      <c r="B86" s="114" t="s">
        <v>119</v>
      </c>
      <c r="C86" s="115"/>
      <c r="D86" s="115"/>
      <c r="E86" s="115"/>
    </row>
    <row r="87" spans="1:5" ht="19.149999999999999" customHeight="1">
      <c r="A87" s="116" t="s">
        <v>222</v>
      </c>
      <c r="B87" s="114" t="s">
        <v>120</v>
      </c>
      <c r="C87" s="115"/>
      <c r="D87" s="115"/>
      <c r="E87" s="115"/>
    </row>
    <row r="88" spans="1:5" ht="19.149999999999999" customHeight="1">
      <c r="A88" s="116" t="s">
        <v>223</v>
      </c>
      <c r="B88" s="114" t="s">
        <v>127</v>
      </c>
      <c r="C88" s="115"/>
      <c r="D88" s="115"/>
      <c r="E88" s="115"/>
    </row>
    <row r="89" spans="1:5" ht="19.149999999999999" customHeight="1">
      <c r="A89" s="116" t="s">
        <v>224</v>
      </c>
      <c r="B89" s="117" t="s">
        <v>128</v>
      </c>
      <c r="C89" s="167"/>
      <c r="D89" s="167"/>
      <c r="E89" s="167"/>
    </row>
    <row r="90" spans="1:5" ht="19.149999999999999" customHeight="1">
      <c r="A90" s="116" t="s">
        <v>225</v>
      </c>
      <c r="B90" s="117" t="s">
        <v>129</v>
      </c>
      <c r="C90" s="115"/>
      <c r="D90" s="115"/>
      <c r="E90" s="115"/>
    </row>
    <row r="91" spans="1:5" ht="19.149999999999999" customHeight="1">
      <c r="A91" s="116" t="s">
        <v>226</v>
      </c>
      <c r="B91" s="117" t="s">
        <v>130</v>
      </c>
      <c r="C91" s="115"/>
      <c r="D91" s="115"/>
      <c r="E91" s="115"/>
    </row>
    <row r="92" spans="1:5" ht="19.149999999999999" customHeight="1">
      <c r="A92" s="116" t="s">
        <v>227</v>
      </c>
      <c r="B92" s="117" t="s">
        <v>131</v>
      </c>
      <c r="C92" s="167"/>
      <c r="D92" s="167"/>
      <c r="E92" s="167"/>
    </row>
    <row r="93" spans="1:5" ht="19.149999999999999" customHeight="1">
      <c r="A93" s="116" t="s">
        <v>228</v>
      </c>
      <c r="B93" s="117" t="s">
        <v>129</v>
      </c>
      <c r="C93" s="115"/>
      <c r="D93" s="115"/>
      <c r="E93" s="115"/>
    </row>
    <row r="94" spans="1:5" ht="19.149999999999999" customHeight="1">
      <c r="A94" s="116" t="s">
        <v>229</v>
      </c>
      <c r="B94" s="117" t="s">
        <v>132</v>
      </c>
      <c r="C94" s="115"/>
      <c r="D94" s="115"/>
      <c r="E94" s="115"/>
    </row>
    <row r="95" spans="1:5" ht="19.149999999999999" customHeight="1">
      <c r="A95" s="116" t="s">
        <v>230</v>
      </c>
      <c r="B95" s="117" t="s">
        <v>133</v>
      </c>
      <c r="C95" s="115"/>
      <c r="D95" s="115"/>
      <c r="E95" s="115"/>
    </row>
    <row r="96" spans="1:5" ht="19.149999999999999" customHeight="1">
      <c r="A96" s="116" t="s">
        <v>231</v>
      </c>
      <c r="B96" s="117" t="s">
        <v>134</v>
      </c>
      <c r="C96" s="115"/>
      <c r="D96" s="115"/>
      <c r="E96" s="115"/>
    </row>
    <row r="97" spans="1:5" ht="19.149999999999999" customHeight="1">
      <c r="A97" s="116" t="s">
        <v>232</v>
      </c>
      <c r="B97" s="117" t="s">
        <v>135</v>
      </c>
      <c r="C97" s="115"/>
      <c r="D97" s="115"/>
      <c r="E97" s="115"/>
    </row>
    <row r="98" spans="1:5" ht="19.149999999999999" customHeight="1">
      <c r="A98" s="116" t="s">
        <v>233</v>
      </c>
      <c r="B98" s="117" t="s">
        <v>136</v>
      </c>
      <c r="C98" s="167"/>
      <c r="D98" s="167"/>
      <c r="E98" s="167"/>
    </row>
    <row r="99" spans="1:5" ht="19.149999999999999" customHeight="1">
      <c r="A99" s="116" t="s">
        <v>234</v>
      </c>
      <c r="B99" s="117" t="s">
        <v>137</v>
      </c>
      <c r="C99" s="115"/>
      <c r="D99" s="115"/>
      <c r="E99" s="115"/>
    </row>
    <row r="100" spans="1:5" ht="19.149999999999999" customHeight="1">
      <c r="A100" s="116" t="s">
        <v>235</v>
      </c>
      <c r="B100" s="117" t="s">
        <v>138</v>
      </c>
      <c r="C100" s="115"/>
      <c r="D100" s="115"/>
      <c r="E100" s="115"/>
    </row>
    <row r="101" spans="1:5" ht="19.149999999999999" customHeight="1">
      <c r="A101" s="116" t="s">
        <v>236</v>
      </c>
      <c r="B101" s="117" t="s">
        <v>139</v>
      </c>
      <c r="C101" s="115"/>
      <c r="D101" s="115"/>
      <c r="E101" s="115"/>
    </row>
    <row r="102" spans="1:5" ht="19.149999999999999" customHeight="1">
      <c r="A102" s="116" t="s">
        <v>237</v>
      </c>
      <c r="B102" s="117" t="s">
        <v>140</v>
      </c>
      <c r="C102" s="115"/>
      <c r="D102" s="115"/>
      <c r="E102" s="115"/>
    </row>
    <row r="103" spans="1:5" ht="19.149999999999999" customHeight="1">
      <c r="A103" s="116" t="s">
        <v>238</v>
      </c>
      <c r="B103" s="117" t="s">
        <v>141</v>
      </c>
      <c r="C103" s="115"/>
      <c r="D103" s="115"/>
      <c r="E103" s="115"/>
    </row>
    <row r="104" spans="1:5" ht="19.149999999999999" customHeight="1">
      <c r="A104" s="116" t="s">
        <v>239</v>
      </c>
      <c r="B104" s="117" t="s">
        <v>142</v>
      </c>
      <c r="C104" s="115"/>
      <c r="D104" s="115"/>
      <c r="E104" s="115"/>
    </row>
    <row r="105" spans="1:5" ht="19.149999999999999" customHeight="1">
      <c r="A105" s="116" t="s">
        <v>240</v>
      </c>
      <c r="B105" s="117" t="s">
        <v>143</v>
      </c>
      <c r="C105" s="115"/>
      <c r="D105" s="115"/>
      <c r="E105" s="115"/>
    </row>
    <row r="106" spans="1:5" ht="19.149999999999999" customHeight="1">
      <c r="A106" s="118"/>
      <c r="B106" s="115"/>
      <c r="C106" s="115"/>
      <c r="D106" s="115"/>
      <c r="E106" s="115"/>
    </row>
    <row r="107" spans="1:5" ht="19.149999999999999" customHeight="1">
      <c r="A107" s="118"/>
      <c r="B107" s="115"/>
      <c r="C107" s="115"/>
      <c r="D107" s="115"/>
      <c r="E107" s="115"/>
    </row>
  </sheetData>
  <sheetProtection formatCells="0" formatColumns="0" formatRows="0"/>
  <mergeCells count="8">
    <mergeCell ref="E5:E6"/>
    <mergeCell ref="C4:E4"/>
    <mergeCell ref="A3:B3"/>
    <mergeCell ref="A2:E2"/>
    <mergeCell ref="C5:C6"/>
    <mergeCell ref="D5:D6"/>
    <mergeCell ref="A4:A6"/>
    <mergeCell ref="B4:B6"/>
  </mergeCells>
  <phoneticPr fontId="0" type="noConversion"/>
  <printOptions horizontalCentered="1"/>
  <pageMargins left="0.39370078740157483" right="0.39370078740157483" top="0.47244094488188981" bottom="0.47244094488188981" header="0.31496062992125984" footer="0.23622047244094491"/>
  <pageSetup paperSize="9" scale="75" fitToHeight="100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X107"/>
  <sheetViews>
    <sheetView showGridLines="0" tabSelected="1" workbookViewId="0">
      <selection activeCell="F24" sqref="F24"/>
    </sheetView>
  </sheetViews>
  <sheetFormatPr defaultColWidth="9.1640625" defaultRowHeight="15.6" customHeight="1"/>
  <cols>
    <col min="1" max="1" width="14.1640625" style="131" customWidth="1"/>
    <col min="2" max="2" width="9" style="130" customWidth="1"/>
    <col min="3" max="3" width="30.83203125" style="130" customWidth="1"/>
    <col min="4" max="6" width="24" style="130" customWidth="1"/>
    <col min="7" max="180" width="9.1640625" style="130" customWidth="1"/>
    <col min="181" max="16384" width="9.1640625" style="131"/>
  </cols>
  <sheetData>
    <row r="1" spans="1:180" s="120" customFormat="1" ht="15.6" customHeight="1">
      <c r="B1" s="121"/>
      <c r="C1" s="122"/>
      <c r="D1" s="123"/>
      <c r="E1" s="123"/>
      <c r="F1" s="124" t="s">
        <v>241</v>
      </c>
      <c r="G1" s="125"/>
    </row>
    <row r="2" spans="1:180" s="127" customFormat="1" ht="25.9" customHeight="1">
      <c r="A2" s="211" t="s">
        <v>328</v>
      </c>
      <c r="B2" s="211"/>
      <c r="C2" s="211"/>
      <c r="D2" s="211"/>
      <c r="E2" s="211"/>
      <c r="F2" s="211"/>
      <c r="G2" s="126"/>
    </row>
    <row r="3" spans="1:180" s="129" customFormat="1" ht="15.6" customHeight="1">
      <c r="A3" s="207" t="s">
        <v>58</v>
      </c>
      <c r="B3" s="207"/>
      <c r="C3" s="207"/>
      <c r="D3" s="123"/>
      <c r="E3" s="123"/>
      <c r="F3" s="128" t="s">
        <v>1</v>
      </c>
      <c r="G3" s="128"/>
    </row>
    <row r="4" spans="1:180" s="120" customFormat="1" ht="11.45" customHeight="1">
      <c r="A4" s="208" t="s">
        <v>52</v>
      </c>
      <c r="B4" s="212" t="s">
        <v>55</v>
      </c>
      <c r="C4" s="212" t="s">
        <v>56</v>
      </c>
      <c r="D4" s="214" t="s">
        <v>57</v>
      </c>
      <c r="E4" s="215"/>
      <c r="F4" s="216"/>
      <c r="G4" s="125"/>
    </row>
    <row r="5" spans="1:180" s="120" customFormat="1" ht="12" customHeight="1">
      <c r="A5" s="209"/>
      <c r="B5" s="213"/>
      <c r="C5" s="213"/>
      <c r="D5" s="217" t="s">
        <v>12</v>
      </c>
      <c r="E5" s="203" t="s">
        <v>244</v>
      </c>
      <c r="F5" s="205" t="s">
        <v>243</v>
      </c>
      <c r="G5" s="125"/>
    </row>
    <row r="6" spans="1:180" ht="4.9000000000000004" customHeight="1">
      <c r="A6" s="210"/>
      <c r="B6" s="213"/>
      <c r="C6" s="213"/>
      <c r="D6" s="213"/>
      <c r="E6" s="204"/>
      <c r="F6" s="206"/>
    </row>
    <row r="7" spans="1:180" s="120" customFormat="1" ht="15.6" customHeight="1">
      <c r="A7" s="132"/>
      <c r="B7" s="133" t="s">
        <v>11</v>
      </c>
      <c r="C7" s="133" t="s">
        <v>11</v>
      </c>
      <c r="D7" s="133">
        <v>2</v>
      </c>
      <c r="E7" s="119">
        <v>3</v>
      </c>
      <c r="F7" s="133">
        <v>26</v>
      </c>
      <c r="G7" s="125"/>
    </row>
    <row r="8" spans="1:180" s="120" customFormat="1" ht="15.6" customHeight="1">
      <c r="A8" s="132"/>
      <c r="B8" s="134"/>
      <c r="C8" s="135" t="s">
        <v>329</v>
      </c>
      <c r="D8" s="165">
        <f>D9+D23+D47+D72</f>
        <v>32747516</v>
      </c>
      <c r="E8" s="165">
        <f>E9+E23+E47</f>
        <v>16294183</v>
      </c>
      <c r="F8" s="165">
        <f>F23+F72</f>
        <v>16453333</v>
      </c>
      <c r="G8" s="125"/>
    </row>
    <row r="9" spans="1:180" ht="14.45" customHeight="1">
      <c r="A9" s="136" t="s">
        <v>375</v>
      </c>
      <c r="B9" s="137" t="s">
        <v>144</v>
      </c>
      <c r="C9" s="135" t="s">
        <v>59</v>
      </c>
      <c r="D9" s="101">
        <f>D10+D11+D12+D13+D14++D15+D19+D20</f>
        <v>12483431</v>
      </c>
      <c r="E9" s="101">
        <f>E10+E11+E12+E13+E14++E15+E19+E20</f>
        <v>12483431</v>
      </c>
      <c r="F9" s="10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</row>
    <row r="10" spans="1:180" ht="14.45" customHeight="1">
      <c r="A10" s="138"/>
      <c r="B10" s="137" t="s">
        <v>145</v>
      </c>
      <c r="C10" s="135" t="s">
        <v>60</v>
      </c>
      <c r="D10" s="101">
        <v>3842664</v>
      </c>
      <c r="E10" s="101">
        <v>3842664</v>
      </c>
      <c r="F10" s="10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</row>
    <row r="11" spans="1:180" ht="14.45" customHeight="1">
      <c r="A11" s="138"/>
      <c r="B11" s="137" t="s">
        <v>146</v>
      </c>
      <c r="C11" s="135" t="s">
        <v>61</v>
      </c>
      <c r="D11" s="101">
        <v>4860900</v>
      </c>
      <c r="E11" s="101">
        <v>4860900</v>
      </c>
      <c r="F11" s="10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</row>
    <row r="12" spans="1:180" ht="14.45" customHeight="1">
      <c r="A12" s="138"/>
      <c r="B12" s="137" t="s">
        <v>147</v>
      </c>
      <c r="C12" s="135" t="s">
        <v>62</v>
      </c>
      <c r="D12" s="101">
        <v>716435</v>
      </c>
      <c r="E12" s="101">
        <v>716435</v>
      </c>
      <c r="F12" s="10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</row>
    <row r="13" spans="1:180" ht="14.45" customHeight="1">
      <c r="A13" s="138"/>
      <c r="B13" s="137" t="s">
        <v>148</v>
      </c>
      <c r="C13" s="135" t="s">
        <v>93</v>
      </c>
      <c r="D13" s="101"/>
      <c r="E13" s="101"/>
      <c r="F13" s="10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</row>
    <row r="14" spans="1:180" ht="14.45" customHeight="1">
      <c r="A14" s="138"/>
      <c r="B14" s="137" t="s">
        <v>149</v>
      </c>
      <c r="C14" s="135" t="s">
        <v>63</v>
      </c>
      <c r="D14" s="101">
        <v>257460</v>
      </c>
      <c r="E14" s="101">
        <v>257460</v>
      </c>
      <c r="F14" s="10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</row>
    <row r="15" spans="1:180" ht="14.45" customHeight="1">
      <c r="A15" s="138"/>
      <c r="B15" s="137" t="s">
        <v>150</v>
      </c>
      <c r="C15" s="135" t="s">
        <v>64</v>
      </c>
      <c r="D15" s="101">
        <v>1769184</v>
      </c>
      <c r="E15" s="101">
        <v>1769184</v>
      </c>
      <c r="F15" s="10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</row>
    <row r="16" spans="1:180" ht="14.45" customHeight="1">
      <c r="A16" s="138"/>
      <c r="B16" s="137" t="s">
        <v>151</v>
      </c>
      <c r="C16" s="135" t="s">
        <v>94</v>
      </c>
      <c r="D16" s="101"/>
      <c r="E16" s="101"/>
      <c r="F16" s="10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</row>
    <row r="17" spans="1:180" ht="14.45" customHeight="1">
      <c r="A17" s="138"/>
      <c r="B17" s="137" t="s">
        <v>152</v>
      </c>
      <c r="C17" s="135" t="s">
        <v>95</v>
      </c>
      <c r="D17" s="101"/>
      <c r="E17" s="101"/>
      <c r="F17" s="10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</row>
    <row r="18" spans="1:180" ht="14.45" customHeight="1">
      <c r="A18" s="138"/>
      <c r="B18" s="137" t="s">
        <v>153</v>
      </c>
      <c r="C18" s="135" t="s">
        <v>96</v>
      </c>
      <c r="D18" s="101"/>
      <c r="E18" s="101"/>
      <c r="F18" s="10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</row>
    <row r="19" spans="1:180" ht="14.45" customHeight="1">
      <c r="A19" s="138"/>
      <c r="B19" s="137" t="s">
        <v>154</v>
      </c>
      <c r="C19" s="135" t="s">
        <v>67</v>
      </c>
      <c r="D19" s="101">
        <v>12072</v>
      </c>
      <c r="E19" s="101">
        <v>12072</v>
      </c>
      <c r="F19" s="10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</row>
    <row r="20" spans="1:180" ht="14.45" customHeight="1">
      <c r="A20" s="138"/>
      <c r="B20" s="137" t="s">
        <v>155</v>
      </c>
      <c r="C20" s="135" t="s">
        <v>65</v>
      </c>
      <c r="D20" s="101">
        <v>1024716</v>
      </c>
      <c r="E20" s="101">
        <v>1024716</v>
      </c>
      <c r="F20" s="10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</row>
    <row r="21" spans="1:180" ht="14.45" customHeight="1">
      <c r="A21" s="138"/>
      <c r="B21" s="137" t="s">
        <v>156</v>
      </c>
      <c r="C21" s="135" t="s">
        <v>97</v>
      </c>
      <c r="D21" s="101"/>
      <c r="E21" s="101"/>
      <c r="F21" s="10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</row>
    <row r="22" spans="1:180" ht="14.45" customHeight="1">
      <c r="A22" s="138"/>
      <c r="B22" s="137" t="s">
        <v>157</v>
      </c>
      <c r="C22" s="135" t="s">
        <v>66</v>
      </c>
      <c r="D22" s="101"/>
      <c r="E22" s="101"/>
      <c r="F22" s="10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</row>
    <row r="23" spans="1:180" ht="14.45" customHeight="1">
      <c r="A23" s="138"/>
      <c r="B23" s="137" t="s">
        <v>158</v>
      </c>
      <c r="C23" s="135" t="s">
        <v>68</v>
      </c>
      <c r="D23" s="165">
        <f>E23+F23</f>
        <v>15740229</v>
      </c>
      <c r="E23" s="165">
        <f>E24+E28+E29+E31+E34+E43+E44+E45+E46</f>
        <v>756896</v>
      </c>
      <c r="F23" s="165">
        <f>F25+F26+F27+F30+F32+F36+F37+F40+F41+F42+F46</f>
        <v>14983333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</row>
    <row r="24" spans="1:180" ht="14.45" customHeight="1">
      <c r="A24" s="138"/>
      <c r="B24" s="137" t="s">
        <v>159</v>
      </c>
      <c r="C24" s="135" t="s">
        <v>69</v>
      </c>
      <c r="D24" s="101">
        <f>E24</f>
        <v>385200</v>
      </c>
      <c r="E24" s="101">
        <v>385200</v>
      </c>
      <c r="F24" s="10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</row>
    <row r="25" spans="1:180" ht="14.45" customHeight="1">
      <c r="A25" s="138"/>
      <c r="B25" s="137" t="s">
        <v>160</v>
      </c>
      <c r="C25" s="135" t="s">
        <v>70</v>
      </c>
      <c r="D25" s="101">
        <f>F25</f>
        <v>200000</v>
      </c>
      <c r="E25" s="101"/>
      <c r="F25" s="101">
        <v>200000</v>
      </c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</row>
    <row r="26" spans="1:180" ht="14.45" customHeight="1">
      <c r="A26" s="138"/>
      <c r="B26" s="137" t="s">
        <v>161</v>
      </c>
      <c r="C26" s="135" t="s">
        <v>71</v>
      </c>
      <c r="D26" s="101"/>
      <c r="E26" s="101"/>
      <c r="F26" s="10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</row>
    <row r="27" spans="1:180" ht="14.45" customHeight="1">
      <c r="A27" s="138"/>
      <c r="B27" s="137" t="s">
        <v>162</v>
      </c>
      <c r="C27" s="135" t="s">
        <v>72</v>
      </c>
      <c r="D27" s="101"/>
      <c r="E27" s="101"/>
      <c r="F27" s="10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</row>
    <row r="28" spans="1:180" ht="14.45" customHeight="1">
      <c r="A28" s="138"/>
      <c r="B28" s="137" t="s">
        <v>163</v>
      </c>
      <c r="C28" s="135" t="s">
        <v>73</v>
      </c>
      <c r="D28" s="101"/>
      <c r="E28" s="101"/>
      <c r="F28" s="10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</row>
    <row r="29" spans="1:180" ht="14.45" customHeight="1">
      <c r="A29" s="138"/>
      <c r="B29" s="137" t="s">
        <v>164</v>
      </c>
      <c r="C29" s="135" t="s">
        <v>74</v>
      </c>
      <c r="D29" s="101"/>
      <c r="E29" s="101"/>
      <c r="F29" s="10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</row>
    <row r="30" spans="1:180" ht="14.45" customHeight="1">
      <c r="A30" s="138"/>
      <c r="B30" s="137" t="s">
        <v>165</v>
      </c>
      <c r="C30" s="135" t="s">
        <v>75</v>
      </c>
      <c r="D30" s="101"/>
      <c r="E30" s="101"/>
      <c r="F30" s="10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</row>
    <row r="31" spans="1:180" ht="14.45" customHeight="1">
      <c r="A31" s="138"/>
      <c r="B31" s="137" t="s">
        <v>166</v>
      </c>
      <c r="C31" s="135" t="s">
        <v>76</v>
      </c>
      <c r="D31" s="101"/>
      <c r="E31" s="101"/>
      <c r="F31" s="10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</row>
    <row r="32" spans="1:180" ht="14.45" customHeight="1">
      <c r="A32" s="138"/>
      <c r="B32" s="137" t="s">
        <v>167</v>
      </c>
      <c r="C32" s="135" t="s">
        <v>77</v>
      </c>
      <c r="D32" s="101"/>
      <c r="E32" s="101"/>
      <c r="F32" s="10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</row>
    <row r="33" spans="1:180" ht="14.45" customHeight="1">
      <c r="A33" s="138"/>
      <c r="B33" s="137" t="s">
        <v>168</v>
      </c>
      <c r="C33" s="135" t="s">
        <v>78</v>
      </c>
      <c r="D33" s="101"/>
      <c r="E33" s="101"/>
      <c r="F33" s="10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</row>
    <row r="34" spans="1:180" ht="14.45" customHeight="1">
      <c r="A34" s="138"/>
      <c r="B34" s="137" t="s">
        <v>169</v>
      </c>
      <c r="C34" s="135" t="s">
        <v>79</v>
      </c>
      <c r="D34" s="101"/>
      <c r="E34" s="101"/>
      <c r="F34" s="10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</row>
    <row r="35" spans="1:180" ht="14.45" customHeight="1">
      <c r="A35" s="138"/>
      <c r="B35" s="137" t="s">
        <v>170</v>
      </c>
      <c r="C35" s="135" t="s">
        <v>80</v>
      </c>
      <c r="D35" s="101"/>
      <c r="E35" s="101"/>
      <c r="F35" s="10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</row>
    <row r="36" spans="1:180" ht="14.45" customHeight="1">
      <c r="A36" s="138"/>
      <c r="B36" s="137" t="s">
        <v>171</v>
      </c>
      <c r="C36" s="135" t="s">
        <v>81</v>
      </c>
      <c r="D36" s="101">
        <f>F36</f>
        <v>50000</v>
      </c>
      <c r="E36" s="101"/>
      <c r="F36" s="101">
        <v>50000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</row>
    <row r="37" spans="1:180" ht="14.45" customHeight="1">
      <c r="A37" s="138"/>
      <c r="B37" s="137" t="s">
        <v>172</v>
      </c>
      <c r="C37" s="135" t="s">
        <v>82</v>
      </c>
      <c r="D37" s="101">
        <f>F37</f>
        <v>50000</v>
      </c>
      <c r="E37" s="101"/>
      <c r="F37" s="101">
        <v>50000</v>
      </c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</row>
    <row r="38" spans="1:180" ht="14.45" customHeight="1">
      <c r="A38" s="138"/>
      <c r="B38" s="137" t="s">
        <v>173</v>
      </c>
      <c r="C38" s="135" t="s">
        <v>83</v>
      </c>
      <c r="D38" s="101"/>
      <c r="E38" s="101"/>
      <c r="F38" s="10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</row>
    <row r="39" spans="1:180" ht="14.45" customHeight="1">
      <c r="A39" s="138"/>
      <c r="B39" s="137" t="s">
        <v>174</v>
      </c>
      <c r="C39" s="135" t="s">
        <v>84</v>
      </c>
      <c r="D39" s="101"/>
      <c r="E39" s="101"/>
      <c r="F39" s="10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</row>
    <row r="40" spans="1:180" ht="14.45" customHeight="1">
      <c r="A40" s="138"/>
      <c r="B40" s="137" t="s">
        <v>175</v>
      </c>
      <c r="C40" s="135" t="s">
        <v>85</v>
      </c>
      <c r="D40" s="101">
        <f>F40</f>
        <v>1042000</v>
      </c>
      <c r="E40" s="101"/>
      <c r="F40" s="101">
        <v>1042000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</row>
    <row r="41" spans="1:180" ht="14.45" customHeight="1">
      <c r="A41" s="138"/>
      <c r="B41" s="137" t="s">
        <v>176</v>
      </c>
      <c r="C41" s="135" t="s">
        <v>86</v>
      </c>
      <c r="D41" s="101">
        <f>F41</f>
        <v>11096000</v>
      </c>
      <c r="E41" s="101"/>
      <c r="F41" s="101">
        <v>11096000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</row>
    <row r="42" spans="1:180" ht="14.45" customHeight="1">
      <c r="A42" s="138"/>
      <c r="B42" s="137" t="s">
        <v>177</v>
      </c>
      <c r="C42" s="135" t="s">
        <v>98</v>
      </c>
      <c r="D42" s="101">
        <f>F42</f>
        <v>240000</v>
      </c>
      <c r="E42" s="101"/>
      <c r="F42" s="101">
        <v>240000</v>
      </c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</row>
    <row r="43" spans="1:180" ht="14.45" customHeight="1">
      <c r="A43" s="138"/>
      <c r="B43" s="137" t="s">
        <v>178</v>
      </c>
      <c r="C43" s="135" t="s">
        <v>99</v>
      </c>
      <c r="D43" s="101">
        <v>7896</v>
      </c>
      <c r="E43" s="101">
        <v>7896</v>
      </c>
      <c r="F43" s="10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</row>
    <row r="44" spans="1:180" ht="14.45" customHeight="1">
      <c r="A44" s="138"/>
      <c r="B44" s="137" t="s">
        <v>179</v>
      </c>
      <c r="C44" s="135" t="s">
        <v>87</v>
      </c>
      <c r="D44" s="101">
        <v>50000</v>
      </c>
      <c r="E44" s="101">
        <v>50000</v>
      </c>
      <c r="F44" s="10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</row>
    <row r="45" spans="1:180" ht="14.45" customHeight="1">
      <c r="A45" s="138"/>
      <c r="B45" s="137" t="s">
        <v>180</v>
      </c>
      <c r="C45" s="135" t="s">
        <v>88</v>
      </c>
      <c r="D45" s="101">
        <v>313800</v>
      </c>
      <c r="E45" s="101">
        <v>313800</v>
      </c>
      <c r="F45" s="10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</row>
    <row r="46" spans="1:180" ht="14.45" customHeight="1">
      <c r="A46" s="138"/>
      <c r="B46" s="137" t="s">
        <v>181</v>
      </c>
      <c r="C46" s="135" t="s">
        <v>89</v>
      </c>
      <c r="D46" s="101">
        <f>F46</f>
        <v>2305333</v>
      </c>
      <c r="E46" s="101"/>
      <c r="F46" s="101">
        <v>2305333</v>
      </c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</row>
    <row r="47" spans="1:180" ht="14.45" customHeight="1">
      <c r="A47" s="138"/>
      <c r="B47" s="137" t="s">
        <v>182</v>
      </c>
      <c r="C47" s="135" t="s">
        <v>90</v>
      </c>
      <c r="D47" s="165">
        <f>D50+D55</f>
        <v>3053856</v>
      </c>
      <c r="E47" s="165">
        <f>E50+E55</f>
        <v>3053856</v>
      </c>
      <c r="F47" s="165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</row>
    <row r="48" spans="1:180" ht="14.45" customHeight="1">
      <c r="A48" s="138"/>
      <c r="B48" s="137" t="s">
        <v>183</v>
      </c>
      <c r="C48" s="135" t="s">
        <v>91</v>
      </c>
      <c r="D48" s="101"/>
      <c r="E48" s="101"/>
      <c r="F48" s="10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</row>
    <row r="49" spans="1:180" ht="14.45" customHeight="1">
      <c r="A49" s="138"/>
      <c r="B49" s="137" t="s">
        <v>184</v>
      </c>
      <c r="C49" s="135" t="s">
        <v>92</v>
      </c>
      <c r="D49" s="101"/>
      <c r="E49" s="101"/>
      <c r="F49" s="10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</row>
    <row r="50" spans="1:180" ht="14.45" customHeight="1">
      <c r="A50" s="138"/>
      <c r="B50" s="137" t="s">
        <v>185</v>
      </c>
      <c r="C50" s="135" t="s">
        <v>100</v>
      </c>
      <c r="D50" s="101">
        <v>40416</v>
      </c>
      <c r="E50" s="101">
        <v>40416</v>
      </c>
      <c r="F50" s="10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</row>
    <row r="51" spans="1:180" ht="14.45" customHeight="1">
      <c r="A51" s="138"/>
      <c r="B51" s="137" t="s">
        <v>186</v>
      </c>
      <c r="C51" s="135" t="s">
        <v>101</v>
      </c>
      <c r="D51" s="101"/>
      <c r="E51" s="101"/>
      <c r="F51" s="10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</row>
    <row r="52" spans="1:180" ht="14.45" customHeight="1">
      <c r="A52" s="138"/>
      <c r="B52" s="139" t="s">
        <v>187</v>
      </c>
      <c r="C52" s="136" t="s">
        <v>102</v>
      </c>
      <c r="D52" s="115"/>
      <c r="E52" s="115"/>
      <c r="F52" s="107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</row>
    <row r="53" spans="1:180" ht="14.45" customHeight="1">
      <c r="A53" s="138"/>
      <c r="B53" s="139" t="s">
        <v>188</v>
      </c>
      <c r="C53" s="136" t="s">
        <v>103</v>
      </c>
      <c r="D53" s="115"/>
      <c r="E53" s="115"/>
      <c r="F53" s="107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</row>
    <row r="54" spans="1:180" ht="14.45" customHeight="1">
      <c r="A54" s="138"/>
      <c r="B54" s="139" t="s">
        <v>189</v>
      </c>
      <c r="C54" s="136" t="s">
        <v>104</v>
      </c>
      <c r="D54" s="115"/>
      <c r="E54" s="115"/>
      <c r="F54" s="107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</row>
    <row r="55" spans="1:180" ht="14.45" customHeight="1">
      <c r="A55" s="138"/>
      <c r="B55" s="139" t="s">
        <v>190</v>
      </c>
      <c r="C55" s="136" t="s">
        <v>105</v>
      </c>
      <c r="D55" s="115">
        <v>3013440</v>
      </c>
      <c r="E55" s="115">
        <v>3013440</v>
      </c>
      <c r="F55" s="107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</row>
    <row r="56" spans="1:180" ht="14.45" customHeight="1">
      <c r="A56" s="138"/>
      <c r="B56" s="139" t="s">
        <v>191</v>
      </c>
      <c r="C56" s="136" t="s">
        <v>106</v>
      </c>
      <c r="D56" s="166"/>
      <c r="E56" s="166"/>
      <c r="F56" s="166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</row>
    <row r="57" spans="1:180" ht="14.45" customHeight="1">
      <c r="A57" s="138"/>
      <c r="B57" s="139" t="s">
        <v>192</v>
      </c>
      <c r="C57" s="136" t="s">
        <v>107</v>
      </c>
      <c r="D57" s="107"/>
      <c r="E57" s="107"/>
      <c r="F57" s="107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</row>
    <row r="58" spans="1:180" ht="14.45" customHeight="1">
      <c r="A58" s="138"/>
      <c r="B58" s="139" t="s">
        <v>193</v>
      </c>
      <c r="C58" s="136" t="s">
        <v>108</v>
      </c>
      <c r="D58" s="107"/>
      <c r="E58" s="107"/>
      <c r="F58" s="107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</row>
    <row r="59" spans="1:180" ht="14.45" customHeight="1">
      <c r="A59" s="138"/>
      <c r="B59" s="139" t="s">
        <v>194</v>
      </c>
      <c r="C59" s="136" t="s">
        <v>109</v>
      </c>
      <c r="D59" s="165"/>
      <c r="E59" s="165"/>
      <c r="F59" s="165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</row>
    <row r="60" spans="1:180" ht="14.45" customHeight="1">
      <c r="A60" s="138"/>
      <c r="B60" s="139" t="s">
        <v>195</v>
      </c>
      <c r="C60" s="136" t="s">
        <v>110</v>
      </c>
      <c r="D60" s="107"/>
      <c r="E60" s="107"/>
      <c r="F60" s="107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</row>
    <row r="61" spans="1:180" ht="14.45" customHeight="1">
      <c r="A61" s="138"/>
      <c r="B61" s="139" t="s">
        <v>196</v>
      </c>
      <c r="C61" s="136" t="s">
        <v>111</v>
      </c>
      <c r="D61" s="107"/>
      <c r="E61" s="107"/>
      <c r="F61" s="107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</row>
    <row r="62" spans="1:180" ht="14.45" customHeight="1">
      <c r="A62" s="138"/>
      <c r="B62" s="139" t="s">
        <v>197</v>
      </c>
      <c r="C62" s="136" t="s">
        <v>112</v>
      </c>
      <c r="D62" s="107"/>
      <c r="E62" s="107"/>
      <c r="F62" s="107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</row>
    <row r="63" spans="1:180" ht="14.45" customHeight="1">
      <c r="A63" s="138"/>
      <c r="B63" s="139" t="s">
        <v>198</v>
      </c>
      <c r="C63" s="136" t="s">
        <v>113</v>
      </c>
      <c r="D63" s="107"/>
      <c r="E63" s="107"/>
      <c r="F63" s="107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</row>
    <row r="64" spans="1:180" ht="14.45" customHeight="1">
      <c r="A64" s="138"/>
      <c r="B64" s="139" t="s">
        <v>199</v>
      </c>
      <c r="C64" s="136" t="s">
        <v>114</v>
      </c>
      <c r="D64" s="107"/>
      <c r="E64" s="107"/>
      <c r="F64" s="107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</row>
    <row r="65" spans="1:180" ht="14.45" customHeight="1">
      <c r="A65" s="138"/>
      <c r="B65" s="139" t="s">
        <v>200</v>
      </c>
      <c r="C65" s="136" t="s">
        <v>115</v>
      </c>
      <c r="D65" s="107"/>
      <c r="E65" s="107"/>
      <c r="F65" s="108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</row>
    <row r="66" spans="1:180" ht="14.45" customHeight="1">
      <c r="A66" s="138"/>
      <c r="B66" s="139" t="s">
        <v>201</v>
      </c>
      <c r="C66" s="136" t="s">
        <v>116</v>
      </c>
      <c r="D66" s="107"/>
      <c r="E66" s="107"/>
      <c r="F66" s="107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</row>
    <row r="67" spans="1:180" ht="14.45" customHeight="1">
      <c r="A67" s="138"/>
      <c r="B67" s="139" t="s">
        <v>202</v>
      </c>
      <c r="C67" s="136" t="s">
        <v>117</v>
      </c>
      <c r="D67" s="107"/>
      <c r="E67" s="107"/>
      <c r="F67" s="107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</row>
    <row r="68" spans="1:180" ht="14.45" customHeight="1">
      <c r="A68" s="138"/>
      <c r="B68" s="139" t="s">
        <v>203</v>
      </c>
      <c r="C68" s="136" t="s">
        <v>118</v>
      </c>
      <c r="D68" s="107"/>
      <c r="E68" s="107"/>
      <c r="F68" s="107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</row>
    <row r="69" spans="1:180" ht="14.45" customHeight="1">
      <c r="A69" s="138"/>
      <c r="B69" s="139" t="s">
        <v>204</v>
      </c>
      <c r="C69" s="136" t="s">
        <v>119</v>
      </c>
      <c r="D69" s="107"/>
      <c r="E69" s="107"/>
      <c r="F69" s="107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</row>
    <row r="70" spans="1:180" ht="14.45" customHeight="1">
      <c r="A70" s="138"/>
      <c r="B70" s="139" t="s">
        <v>205</v>
      </c>
      <c r="C70" s="136" t="s">
        <v>120</v>
      </c>
      <c r="D70" s="107"/>
      <c r="E70" s="107"/>
      <c r="F70" s="107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</row>
    <row r="71" spans="1:180" ht="14.45" customHeight="1">
      <c r="A71" s="138"/>
      <c r="B71" s="139" t="s">
        <v>206</v>
      </c>
      <c r="C71" s="136" t="s">
        <v>121</v>
      </c>
      <c r="D71" s="107"/>
      <c r="E71" s="107"/>
      <c r="F71" s="107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</row>
    <row r="72" spans="1:180" ht="14.45" customHeight="1">
      <c r="A72" s="138"/>
      <c r="B72" s="139" t="s">
        <v>207</v>
      </c>
      <c r="C72" s="136" t="s">
        <v>122</v>
      </c>
      <c r="D72" s="101">
        <f>F72</f>
        <v>1470000</v>
      </c>
      <c r="E72" s="101"/>
      <c r="F72" s="101">
        <f>F78</f>
        <v>1470000</v>
      </c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</row>
    <row r="73" spans="1:180" ht="14.45" customHeight="1">
      <c r="A73" s="138"/>
      <c r="B73" s="139" t="s">
        <v>208</v>
      </c>
      <c r="C73" s="136" t="s">
        <v>110</v>
      </c>
      <c r="D73" s="107"/>
      <c r="E73" s="107"/>
      <c r="F73" s="107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</row>
    <row r="74" spans="1:180" ht="14.45" customHeight="1">
      <c r="A74" s="138"/>
      <c r="B74" s="139" t="s">
        <v>209</v>
      </c>
      <c r="C74" s="136" t="s">
        <v>111</v>
      </c>
      <c r="D74" s="107"/>
      <c r="E74" s="107"/>
      <c r="F74" s="107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</row>
    <row r="75" spans="1:180" ht="14.45" customHeight="1">
      <c r="A75" s="138"/>
      <c r="B75" s="141" t="s">
        <v>210</v>
      </c>
      <c r="C75" s="136" t="s">
        <v>112</v>
      </c>
      <c r="D75" s="115"/>
      <c r="E75" s="115"/>
      <c r="F75" s="115"/>
    </row>
    <row r="76" spans="1:180" ht="14.45" customHeight="1">
      <c r="A76" s="138"/>
      <c r="B76" s="141" t="s">
        <v>211</v>
      </c>
      <c r="C76" s="136" t="s">
        <v>113</v>
      </c>
      <c r="D76" s="115"/>
      <c r="E76" s="115"/>
      <c r="F76" s="115"/>
    </row>
    <row r="77" spans="1:180" ht="14.45" customHeight="1">
      <c r="A77" s="138"/>
      <c r="B77" s="141" t="s">
        <v>212</v>
      </c>
      <c r="C77" s="136" t="s">
        <v>114</v>
      </c>
      <c r="D77" s="115"/>
      <c r="E77" s="115"/>
      <c r="F77" s="115"/>
    </row>
    <row r="78" spans="1:180" ht="14.45" customHeight="1">
      <c r="A78" s="138"/>
      <c r="B78" s="141" t="s">
        <v>213</v>
      </c>
      <c r="C78" s="136" t="s">
        <v>115</v>
      </c>
      <c r="D78" s="115">
        <f>F78</f>
        <v>1470000</v>
      </c>
      <c r="E78" s="115"/>
      <c r="F78" s="107">
        <v>1470000</v>
      </c>
    </row>
    <row r="79" spans="1:180" ht="14.45" customHeight="1">
      <c r="A79" s="138"/>
      <c r="B79" s="141" t="s">
        <v>214</v>
      </c>
      <c r="C79" s="136" t="s">
        <v>116</v>
      </c>
      <c r="D79" s="115"/>
      <c r="E79" s="115"/>
      <c r="F79" s="115"/>
    </row>
    <row r="80" spans="1:180" ht="14.45" customHeight="1">
      <c r="A80" s="138"/>
      <c r="B80" s="141" t="s">
        <v>215</v>
      </c>
      <c r="C80" s="142" t="s">
        <v>123</v>
      </c>
      <c r="D80" s="115"/>
      <c r="E80" s="115"/>
      <c r="F80" s="115"/>
    </row>
    <row r="81" spans="1:6" ht="14.45" customHeight="1">
      <c r="A81" s="138"/>
      <c r="B81" s="141" t="s">
        <v>216</v>
      </c>
      <c r="C81" s="142" t="s">
        <v>124</v>
      </c>
      <c r="D81" s="115"/>
      <c r="E81" s="115"/>
      <c r="F81" s="115"/>
    </row>
    <row r="82" spans="1:6" ht="14.45" customHeight="1">
      <c r="A82" s="138"/>
      <c r="B82" s="141" t="s">
        <v>217</v>
      </c>
      <c r="C82" s="142" t="s">
        <v>125</v>
      </c>
      <c r="D82" s="115"/>
      <c r="E82" s="115"/>
      <c r="F82" s="115"/>
    </row>
    <row r="83" spans="1:6" ht="14.45" customHeight="1">
      <c r="A83" s="138"/>
      <c r="B83" s="141" t="s">
        <v>218</v>
      </c>
      <c r="C83" s="142" t="s">
        <v>126</v>
      </c>
      <c r="D83" s="115"/>
      <c r="E83" s="115"/>
      <c r="F83" s="115"/>
    </row>
    <row r="84" spans="1:6" ht="14.45" customHeight="1">
      <c r="A84" s="138"/>
      <c r="B84" s="141" t="s">
        <v>219</v>
      </c>
      <c r="C84" s="136" t="s">
        <v>117</v>
      </c>
      <c r="D84" s="115"/>
      <c r="E84" s="115"/>
      <c r="F84" s="115"/>
    </row>
    <row r="85" spans="1:6" ht="14.45" customHeight="1">
      <c r="A85" s="138"/>
      <c r="B85" s="141" t="s">
        <v>220</v>
      </c>
      <c r="C85" s="136" t="s">
        <v>118</v>
      </c>
      <c r="D85" s="115"/>
      <c r="E85" s="115"/>
      <c r="F85" s="115"/>
    </row>
    <row r="86" spans="1:6" ht="14.45" customHeight="1">
      <c r="A86" s="138"/>
      <c r="B86" s="141" t="s">
        <v>221</v>
      </c>
      <c r="C86" s="136" t="s">
        <v>119</v>
      </c>
      <c r="D86" s="115"/>
      <c r="E86" s="115"/>
      <c r="F86" s="115"/>
    </row>
    <row r="87" spans="1:6" ht="14.45" customHeight="1">
      <c r="A87" s="138"/>
      <c r="B87" s="141" t="s">
        <v>222</v>
      </c>
      <c r="C87" s="136" t="s">
        <v>120</v>
      </c>
      <c r="D87" s="115"/>
      <c r="E87" s="115"/>
      <c r="F87" s="115"/>
    </row>
    <row r="88" spans="1:6" ht="14.45" customHeight="1">
      <c r="A88" s="138"/>
      <c r="B88" s="141" t="s">
        <v>223</v>
      </c>
      <c r="C88" s="136" t="s">
        <v>127</v>
      </c>
      <c r="D88" s="115"/>
      <c r="E88" s="115"/>
      <c r="F88" s="115"/>
    </row>
    <row r="89" spans="1:6" ht="14.45" customHeight="1">
      <c r="A89" s="138"/>
      <c r="B89" s="141" t="s">
        <v>224</v>
      </c>
      <c r="C89" s="142" t="s">
        <v>128</v>
      </c>
      <c r="D89" s="167"/>
      <c r="E89" s="167"/>
      <c r="F89" s="167"/>
    </row>
    <row r="90" spans="1:6" ht="14.45" customHeight="1">
      <c r="A90" s="138"/>
      <c r="B90" s="141" t="s">
        <v>225</v>
      </c>
      <c r="C90" s="142" t="s">
        <v>129</v>
      </c>
      <c r="D90" s="115"/>
      <c r="E90" s="115"/>
      <c r="F90" s="115"/>
    </row>
    <row r="91" spans="1:6" ht="14.45" customHeight="1">
      <c r="A91" s="138"/>
      <c r="B91" s="141" t="s">
        <v>226</v>
      </c>
      <c r="C91" s="142" t="s">
        <v>130</v>
      </c>
      <c r="D91" s="115"/>
      <c r="E91" s="115"/>
      <c r="F91" s="115"/>
    </row>
    <row r="92" spans="1:6" ht="14.45" customHeight="1">
      <c r="A92" s="138"/>
      <c r="B92" s="141" t="s">
        <v>227</v>
      </c>
      <c r="C92" s="142" t="s">
        <v>131</v>
      </c>
      <c r="D92" s="167"/>
      <c r="E92" s="167"/>
      <c r="F92" s="167"/>
    </row>
    <row r="93" spans="1:6" ht="14.45" customHeight="1">
      <c r="A93" s="138"/>
      <c r="B93" s="141" t="s">
        <v>228</v>
      </c>
      <c r="C93" s="142" t="s">
        <v>129</v>
      </c>
      <c r="D93" s="115"/>
      <c r="E93" s="115"/>
      <c r="F93" s="115"/>
    </row>
    <row r="94" spans="1:6" ht="14.45" customHeight="1">
      <c r="A94" s="138"/>
      <c r="B94" s="141" t="s">
        <v>229</v>
      </c>
      <c r="C94" s="142" t="s">
        <v>132</v>
      </c>
      <c r="D94" s="115"/>
      <c r="E94" s="115"/>
      <c r="F94" s="115"/>
    </row>
    <row r="95" spans="1:6" ht="14.45" customHeight="1">
      <c r="A95" s="138"/>
      <c r="B95" s="141" t="s">
        <v>230</v>
      </c>
      <c r="C95" s="142" t="s">
        <v>133</v>
      </c>
      <c r="D95" s="115"/>
      <c r="E95" s="115"/>
      <c r="F95" s="115"/>
    </row>
    <row r="96" spans="1:6" ht="14.45" customHeight="1">
      <c r="A96" s="138"/>
      <c r="B96" s="141" t="s">
        <v>231</v>
      </c>
      <c r="C96" s="142" t="s">
        <v>134</v>
      </c>
      <c r="D96" s="115"/>
      <c r="E96" s="115"/>
      <c r="F96" s="115"/>
    </row>
    <row r="97" spans="1:6" ht="14.45" customHeight="1">
      <c r="A97" s="138"/>
      <c r="B97" s="141" t="s">
        <v>232</v>
      </c>
      <c r="C97" s="142" t="s">
        <v>135</v>
      </c>
      <c r="D97" s="115"/>
      <c r="E97" s="115"/>
      <c r="F97" s="115"/>
    </row>
    <row r="98" spans="1:6" ht="14.45" customHeight="1">
      <c r="A98" s="138"/>
      <c r="B98" s="141" t="s">
        <v>233</v>
      </c>
      <c r="C98" s="142" t="s">
        <v>136</v>
      </c>
      <c r="D98" s="167"/>
      <c r="E98" s="167"/>
      <c r="F98" s="167"/>
    </row>
    <row r="99" spans="1:6" ht="14.45" customHeight="1">
      <c r="A99" s="138"/>
      <c r="B99" s="141" t="s">
        <v>234</v>
      </c>
      <c r="C99" s="142" t="s">
        <v>137</v>
      </c>
      <c r="D99" s="115"/>
      <c r="E99" s="115"/>
      <c r="F99" s="115"/>
    </row>
    <row r="100" spans="1:6" ht="14.45" customHeight="1">
      <c r="A100" s="138"/>
      <c r="B100" s="141" t="s">
        <v>235</v>
      </c>
      <c r="C100" s="142" t="s">
        <v>138</v>
      </c>
      <c r="D100" s="115"/>
      <c r="E100" s="115"/>
      <c r="F100" s="115"/>
    </row>
    <row r="101" spans="1:6" ht="14.45" customHeight="1">
      <c r="A101" s="138"/>
      <c r="B101" s="141" t="s">
        <v>236</v>
      </c>
      <c r="C101" s="142" t="s">
        <v>139</v>
      </c>
      <c r="D101" s="115"/>
      <c r="E101" s="115"/>
      <c r="F101" s="115"/>
    </row>
    <row r="102" spans="1:6" ht="14.45" customHeight="1">
      <c r="A102" s="138"/>
      <c r="B102" s="141" t="s">
        <v>237</v>
      </c>
      <c r="C102" s="142" t="s">
        <v>140</v>
      </c>
      <c r="D102" s="115"/>
      <c r="E102" s="115"/>
      <c r="F102" s="115"/>
    </row>
    <row r="103" spans="1:6" ht="14.45" customHeight="1">
      <c r="A103" s="138"/>
      <c r="B103" s="141" t="s">
        <v>238</v>
      </c>
      <c r="C103" s="142" t="s">
        <v>141</v>
      </c>
      <c r="D103" s="115"/>
      <c r="E103" s="115"/>
      <c r="F103" s="115"/>
    </row>
    <row r="104" spans="1:6" ht="14.45" customHeight="1">
      <c r="A104" s="138"/>
      <c r="B104" s="141" t="s">
        <v>239</v>
      </c>
      <c r="C104" s="142" t="s">
        <v>142</v>
      </c>
      <c r="D104" s="115"/>
      <c r="E104" s="115"/>
      <c r="F104" s="115"/>
    </row>
    <row r="105" spans="1:6" ht="14.45" customHeight="1">
      <c r="A105" s="138"/>
      <c r="B105" s="141" t="s">
        <v>240</v>
      </c>
      <c r="C105" s="142" t="s">
        <v>143</v>
      </c>
      <c r="D105" s="115"/>
      <c r="E105" s="115"/>
      <c r="F105" s="115"/>
    </row>
    <row r="106" spans="1:6" ht="14.45" customHeight="1">
      <c r="A106" s="138"/>
      <c r="B106" s="143"/>
      <c r="C106" s="140"/>
      <c r="D106" s="115"/>
      <c r="E106" s="115"/>
      <c r="F106" s="115"/>
    </row>
    <row r="107" spans="1:6" ht="14.45" customHeight="1">
      <c r="A107" s="138"/>
      <c r="B107" s="143"/>
      <c r="C107" s="140"/>
      <c r="D107" s="115"/>
      <c r="E107" s="115"/>
      <c r="F107" s="115"/>
    </row>
  </sheetData>
  <sheetProtection formatCells="0" formatColumns="0" formatRows="0"/>
  <mergeCells count="9">
    <mergeCell ref="E5:E6"/>
    <mergeCell ref="F5:F6"/>
    <mergeCell ref="A3:C3"/>
    <mergeCell ref="A4:A6"/>
    <mergeCell ref="A2:F2"/>
    <mergeCell ref="B4:B6"/>
    <mergeCell ref="C4:C6"/>
    <mergeCell ref="D4:F4"/>
    <mergeCell ref="D5:D6"/>
  </mergeCells>
  <phoneticPr fontId="0" type="noConversion"/>
  <printOptions horizontalCentered="1"/>
  <pageMargins left="0.17" right="0.39370078740157483" top="0.47244094488188981" bottom="0.47244094488188981" header="0.31496062992125984" footer="0.23622047244094491"/>
  <pageSetup paperSize="9" scale="90" fitToHeight="100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3"/>
  <sheetViews>
    <sheetView showGridLines="0" showZeros="0" workbookViewId="0">
      <selection activeCell="C12" sqref="C12"/>
    </sheetView>
  </sheetViews>
  <sheetFormatPr defaultRowHeight="11.25"/>
  <cols>
    <col min="1" max="1" width="14.33203125" customWidth="1"/>
    <col min="2" max="2" width="63.1640625" customWidth="1"/>
    <col min="3" max="3" width="38.5" customWidth="1"/>
  </cols>
  <sheetData>
    <row r="1" spans="1:3" ht="27" customHeight="1">
      <c r="C1" s="87" t="s">
        <v>261</v>
      </c>
    </row>
    <row r="2" spans="1:3" ht="60" customHeight="1">
      <c r="A2" s="218" t="s">
        <v>259</v>
      </c>
      <c r="B2" s="218"/>
      <c r="C2" s="218"/>
    </row>
    <row r="3" spans="1:3" ht="37.5" customHeight="1">
      <c r="A3" s="76" t="s">
        <v>358</v>
      </c>
      <c r="B3" s="77"/>
      <c r="C3" s="78" t="s">
        <v>245</v>
      </c>
    </row>
    <row r="4" spans="1:3" ht="50.1" customHeight="1">
      <c r="A4" s="79" t="s">
        <v>246</v>
      </c>
      <c r="B4" s="80" t="s">
        <v>247</v>
      </c>
      <c r="C4" s="80" t="s">
        <v>248</v>
      </c>
    </row>
    <row r="5" spans="1:3" ht="50.1" customHeight="1">
      <c r="A5" s="79"/>
      <c r="B5" s="80" t="s">
        <v>257</v>
      </c>
      <c r="C5" s="144">
        <f>C6+C7+C8</f>
        <v>27</v>
      </c>
    </row>
    <row r="6" spans="1:3" ht="50.1" customHeight="1">
      <c r="A6" s="81">
        <v>1</v>
      </c>
      <c r="B6" s="82" t="s">
        <v>258</v>
      </c>
      <c r="C6" s="83"/>
    </row>
    <row r="7" spans="1:3" ht="50.1" customHeight="1">
      <c r="A7" s="84">
        <v>2</v>
      </c>
      <c r="B7" s="82" t="s">
        <v>249</v>
      </c>
      <c r="C7" s="85">
        <v>22</v>
      </c>
    </row>
    <row r="8" spans="1:3" ht="50.1" customHeight="1">
      <c r="A8" s="84">
        <v>3</v>
      </c>
      <c r="B8" s="82" t="s">
        <v>250</v>
      </c>
      <c r="C8" s="85">
        <f>C9+C10</f>
        <v>5</v>
      </c>
    </row>
    <row r="9" spans="1:3" ht="50.1" customHeight="1">
      <c r="A9" s="86"/>
      <c r="B9" s="82" t="s">
        <v>251</v>
      </c>
      <c r="C9" s="85">
        <v>5</v>
      </c>
    </row>
    <row r="10" spans="1:3" ht="50.1" customHeight="1">
      <c r="A10" s="86"/>
      <c r="B10" s="82" t="s">
        <v>252</v>
      </c>
      <c r="C10" s="85"/>
    </row>
    <row r="11" spans="1:3" ht="50.1" customHeight="1">
      <c r="A11" s="84" t="s">
        <v>253</v>
      </c>
      <c r="B11" s="82" t="s">
        <v>254</v>
      </c>
      <c r="C11" s="85">
        <v>2</v>
      </c>
    </row>
    <row r="12" spans="1:3" ht="50.1" customHeight="1">
      <c r="A12" s="84" t="s">
        <v>255</v>
      </c>
      <c r="B12" s="82" t="s">
        <v>256</v>
      </c>
      <c r="C12" s="85"/>
    </row>
    <row r="13" spans="1:3" ht="91.5" customHeight="1">
      <c r="A13" s="219" t="s">
        <v>260</v>
      </c>
      <c r="B13" s="219"/>
      <c r="C13" s="219"/>
    </row>
  </sheetData>
  <sheetProtection formatCells="0" formatColumns="0" formatRows="0"/>
  <mergeCells count="2">
    <mergeCell ref="A2:C2"/>
    <mergeCell ref="A13:C1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0" fitToHeight="10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W24"/>
  <sheetViews>
    <sheetView showGridLines="0" showZeros="0" workbookViewId="0">
      <selection activeCell="B7" sqref="B7"/>
    </sheetView>
  </sheetViews>
  <sheetFormatPr defaultColWidth="9.1640625" defaultRowHeight="18" customHeight="1"/>
  <cols>
    <col min="1" max="1" width="20.5" style="3" customWidth="1"/>
    <col min="2" max="2" width="48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/>
      <c r="E1" s="69" t="s">
        <v>262</v>
      </c>
    </row>
    <row r="2" spans="1:231" ht="35.25" customHeight="1">
      <c r="A2" s="185" t="s">
        <v>263</v>
      </c>
      <c r="B2" s="185"/>
      <c r="C2" s="185"/>
      <c r="D2" s="185"/>
      <c r="E2" s="185"/>
    </row>
    <row r="3" spans="1:231" s="1" customFormat="1" ht="18" customHeight="1">
      <c r="A3" s="68" t="s">
        <v>38</v>
      </c>
      <c r="B3" s="10"/>
      <c r="C3" s="5"/>
      <c r="D3" s="4"/>
      <c r="E3" s="4" t="s">
        <v>1</v>
      </c>
    </row>
    <row r="4" spans="1:231" s="1" customFormat="1" ht="18" customHeight="1">
      <c r="A4" s="183" t="s">
        <v>52</v>
      </c>
      <c r="B4" s="183" t="s">
        <v>46</v>
      </c>
      <c r="C4" s="190" t="s">
        <v>264</v>
      </c>
      <c r="D4" s="191"/>
      <c r="E4" s="191"/>
    </row>
    <row r="5" spans="1:231" s="1" customFormat="1" ht="38.25" customHeight="1">
      <c r="A5" s="184"/>
      <c r="B5" s="184"/>
      <c r="C5" s="96" t="s">
        <v>50</v>
      </c>
      <c r="D5" s="97" t="s">
        <v>2</v>
      </c>
      <c r="E5" s="97" t="s">
        <v>10</v>
      </c>
    </row>
    <row r="6" spans="1:231" s="109" customFormat="1" ht="18" customHeight="1">
      <c r="A6" s="95" t="s">
        <v>11</v>
      </c>
      <c r="B6" s="95" t="s">
        <v>11</v>
      </c>
      <c r="C6" s="95">
        <v>2</v>
      </c>
      <c r="D6" s="95">
        <v>6</v>
      </c>
      <c r="E6" s="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s="145" customFormat="1" ht="24" customHeight="1">
      <c r="A7" s="105" t="s">
        <v>7</v>
      </c>
      <c r="B7" s="106"/>
      <c r="C7" s="101"/>
      <c r="D7" s="101"/>
      <c r="E7" s="52"/>
    </row>
    <row r="8" spans="1:231" s="109" customFormat="1" ht="24" customHeight="1">
      <c r="A8" s="105"/>
      <c r="B8" s="104" t="s">
        <v>376</v>
      </c>
      <c r="C8" s="101"/>
      <c r="D8" s="101"/>
      <c r="E8" s="71"/>
    </row>
    <row r="9" spans="1:231" s="109" customFormat="1" ht="24" customHeight="1">
      <c r="A9" s="105"/>
      <c r="B9" s="105"/>
      <c r="C9" s="101"/>
      <c r="D9" s="101"/>
      <c r="E9" s="107"/>
    </row>
    <row r="10" spans="1:231" s="109" customFormat="1" ht="24" customHeight="1">
      <c r="A10" s="105"/>
      <c r="B10" s="105"/>
      <c r="C10" s="101"/>
      <c r="D10" s="101"/>
      <c r="E10" s="107"/>
    </row>
    <row r="11" spans="1:231" s="109" customFormat="1" ht="24" customHeight="1">
      <c r="A11" s="105"/>
      <c r="B11" s="105"/>
      <c r="C11" s="101"/>
      <c r="D11" s="101"/>
      <c r="E11" s="107"/>
    </row>
    <row r="12" spans="1:231" s="109" customFormat="1" ht="24" customHeight="1">
      <c r="A12" s="105"/>
      <c r="B12" s="105"/>
      <c r="C12" s="101"/>
      <c r="D12" s="101"/>
      <c r="E12" s="107"/>
    </row>
    <row r="13" spans="1:231" ht="18" customHeight="1">
      <c r="A13" s="98" t="s">
        <v>311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C4:E4"/>
    <mergeCell ref="A2:E2"/>
    <mergeCell ref="A4:A5"/>
    <mergeCell ref="B4:B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X106"/>
  <sheetViews>
    <sheetView showGridLines="0" workbookViewId="0">
      <selection activeCell="C16" sqref="C16"/>
    </sheetView>
  </sheetViews>
  <sheetFormatPr defaultColWidth="9.1640625" defaultRowHeight="15.6" customHeight="1"/>
  <cols>
    <col min="1" max="1" width="13.1640625" style="147" customWidth="1"/>
    <col min="2" max="2" width="8.6640625" style="146" customWidth="1"/>
    <col min="3" max="3" width="34.6640625" style="146" customWidth="1"/>
    <col min="4" max="6" width="15.83203125" style="146" customWidth="1"/>
    <col min="7" max="180" width="9.1640625" style="146" customWidth="1"/>
    <col min="181" max="16384" width="9.1640625" style="147"/>
  </cols>
  <sheetData>
    <row r="1" spans="1:180" s="120" customFormat="1" ht="15.6" customHeight="1">
      <c r="B1" s="121"/>
      <c r="C1" s="122"/>
      <c r="D1" s="123"/>
      <c r="E1" s="123"/>
      <c r="F1" s="124" t="s">
        <v>265</v>
      </c>
      <c r="G1" s="125"/>
    </row>
    <row r="2" spans="1:180" s="127" customFormat="1" ht="21" customHeight="1">
      <c r="A2" s="211" t="s">
        <v>266</v>
      </c>
      <c r="B2" s="211"/>
      <c r="C2" s="211"/>
      <c r="D2" s="211"/>
      <c r="E2" s="211"/>
      <c r="F2" s="211"/>
      <c r="G2" s="126"/>
    </row>
    <row r="3" spans="1:180" s="129" customFormat="1" ht="15.6" customHeight="1">
      <c r="A3" s="207" t="s">
        <v>58</v>
      </c>
      <c r="B3" s="207"/>
      <c r="C3" s="207"/>
      <c r="D3" s="123"/>
      <c r="E3" s="123"/>
      <c r="F3" s="128" t="s">
        <v>1</v>
      </c>
      <c r="G3" s="128"/>
    </row>
    <row r="4" spans="1:180" s="120" customFormat="1" ht="15.6" customHeight="1">
      <c r="A4" s="208" t="s">
        <v>52</v>
      </c>
      <c r="B4" s="212" t="s">
        <v>55</v>
      </c>
      <c r="C4" s="212" t="s">
        <v>56</v>
      </c>
      <c r="D4" s="214" t="s">
        <v>264</v>
      </c>
      <c r="E4" s="215"/>
      <c r="F4" s="216"/>
      <c r="G4" s="125"/>
    </row>
    <row r="5" spans="1:180" s="120" customFormat="1" ht="15.6" customHeight="1">
      <c r="A5" s="209"/>
      <c r="B5" s="213"/>
      <c r="C5" s="213"/>
      <c r="D5" s="217" t="s">
        <v>12</v>
      </c>
      <c r="E5" s="203" t="s">
        <v>244</v>
      </c>
      <c r="F5" s="205" t="s">
        <v>243</v>
      </c>
      <c r="G5" s="125"/>
    </row>
    <row r="6" spans="1:180" ht="15.6" customHeight="1">
      <c r="A6" s="210"/>
      <c r="B6" s="213"/>
      <c r="C6" s="213"/>
      <c r="D6" s="213"/>
      <c r="E6" s="204"/>
      <c r="F6" s="206"/>
    </row>
    <row r="7" spans="1:180" s="120" customFormat="1" ht="15.6" customHeight="1">
      <c r="A7" s="132"/>
      <c r="B7" s="133" t="s">
        <v>11</v>
      </c>
      <c r="C7" s="133" t="s">
        <v>11</v>
      </c>
      <c r="D7" s="133">
        <v>2</v>
      </c>
      <c r="E7" s="119">
        <v>3</v>
      </c>
      <c r="F7" s="133">
        <v>26</v>
      </c>
      <c r="G7" s="125"/>
    </row>
    <row r="8" spans="1:180" s="120" customFormat="1" ht="15.6" customHeight="1">
      <c r="A8" s="132"/>
      <c r="B8" s="148"/>
      <c r="C8" s="149" t="s">
        <v>7</v>
      </c>
      <c r="D8" s="168">
        <f t="shared" ref="D8:E8" si="0">D9+D23+D47+D56+D59+D72+D89+D92+D98+D101</f>
        <v>0</v>
      </c>
      <c r="E8" s="168">
        <f t="shared" si="0"/>
        <v>0</v>
      </c>
      <c r="F8" s="168">
        <f t="shared" ref="F8" si="1">F9+F23+F47+F56+F59+F72+F89+F92+F98+F101</f>
        <v>0</v>
      </c>
      <c r="G8" s="125"/>
    </row>
    <row r="9" spans="1:180" ht="15.6" customHeight="1">
      <c r="A9" s="150" t="s">
        <v>375</v>
      </c>
      <c r="B9" s="151" t="s">
        <v>144</v>
      </c>
      <c r="C9" s="152" t="s">
        <v>59</v>
      </c>
      <c r="D9" s="169">
        <f>SUM(D10:D22)</f>
        <v>0</v>
      </c>
      <c r="E9" s="169">
        <f t="shared" ref="E9:F9" si="2">SUM(E10:E22)</f>
        <v>0</v>
      </c>
      <c r="F9" s="169">
        <f t="shared" si="2"/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</row>
    <row r="10" spans="1:180" ht="15.6" customHeight="1">
      <c r="A10" s="153"/>
      <c r="B10" s="151" t="s">
        <v>145</v>
      </c>
      <c r="C10" s="152" t="s">
        <v>60</v>
      </c>
      <c r="D10" s="169">
        <f t="shared" ref="D10:F10" si="3">SUM(D11:D23)</f>
        <v>0</v>
      </c>
      <c r="E10" s="169">
        <f t="shared" si="3"/>
        <v>0</v>
      </c>
      <c r="F10" s="169">
        <f t="shared" si="3"/>
        <v>0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</row>
    <row r="11" spans="1:180" ht="15.6" customHeight="1">
      <c r="A11" s="153"/>
      <c r="B11" s="151" t="s">
        <v>146</v>
      </c>
      <c r="C11" s="152" t="s">
        <v>61</v>
      </c>
      <c r="D11" s="169">
        <f t="shared" ref="D11:F11" si="4">SUM(D12:D24)</f>
        <v>0</v>
      </c>
      <c r="E11" s="169">
        <f t="shared" si="4"/>
        <v>0</v>
      </c>
      <c r="F11" s="169">
        <f t="shared" si="4"/>
        <v>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</row>
    <row r="12" spans="1:180" ht="15.6" customHeight="1">
      <c r="A12" s="153"/>
      <c r="B12" s="151" t="s">
        <v>147</v>
      </c>
      <c r="C12" s="152" t="s">
        <v>62</v>
      </c>
      <c r="D12" s="169">
        <f t="shared" ref="D12:F12" si="5">SUM(D13:D25)</f>
        <v>0</v>
      </c>
      <c r="E12" s="169">
        <f t="shared" si="5"/>
        <v>0</v>
      </c>
      <c r="F12" s="169">
        <f t="shared" si="5"/>
        <v>0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</row>
    <row r="13" spans="1:180" ht="15.6" customHeight="1">
      <c r="A13" s="153"/>
      <c r="B13" s="151" t="s">
        <v>148</v>
      </c>
      <c r="C13" s="152" t="s">
        <v>93</v>
      </c>
      <c r="D13" s="169">
        <f t="shared" ref="D13:F13" si="6">SUM(D14:D26)</f>
        <v>0</v>
      </c>
      <c r="E13" s="169">
        <f t="shared" si="6"/>
        <v>0</v>
      </c>
      <c r="F13" s="169">
        <f t="shared" si="6"/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</row>
    <row r="14" spans="1:180" ht="15.6" customHeight="1">
      <c r="A14" s="153"/>
      <c r="B14" s="151" t="s">
        <v>149</v>
      </c>
      <c r="C14" s="152" t="s">
        <v>63</v>
      </c>
      <c r="D14" s="169">
        <f t="shared" ref="D14:F14" si="7">SUM(D15:D27)</f>
        <v>0</v>
      </c>
      <c r="E14" s="169">
        <f t="shared" si="7"/>
        <v>0</v>
      </c>
      <c r="F14" s="169">
        <f t="shared" si="7"/>
        <v>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</row>
    <row r="15" spans="1:180" ht="15.6" customHeight="1">
      <c r="A15" s="153"/>
      <c r="B15" s="151" t="s">
        <v>150</v>
      </c>
      <c r="C15" s="152" t="s">
        <v>64</v>
      </c>
      <c r="D15" s="170">
        <v>0</v>
      </c>
      <c r="E15" s="170">
        <v>0</v>
      </c>
      <c r="F15" s="170"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</row>
    <row r="16" spans="1:180" ht="15.6" customHeight="1">
      <c r="A16" s="153"/>
      <c r="B16" s="151" t="s">
        <v>151</v>
      </c>
      <c r="C16" s="152" t="s">
        <v>94</v>
      </c>
      <c r="D16" s="169">
        <f t="shared" ref="D16:F16" si="8">SUM(D17:D29)</f>
        <v>0</v>
      </c>
      <c r="E16" s="169">
        <f t="shared" si="8"/>
        <v>0</v>
      </c>
      <c r="F16" s="169">
        <f t="shared" si="8"/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</row>
    <row r="17" spans="1:180" ht="15.6" customHeight="1">
      <c r="A17" s="153"/>
      <c r="B17" s="151" t="s">
        <v>152</v>
      </c>
      <c r="C17" s="152" t="s">
        <v>95</v>
      </c>
      <c r="D17" s="169">
        <f t="shared" ref="D17:F17" si="9">SUM(D18:D30)</f>
        <v>0</v>
      </c>
      <c r="E17" s="169">
        <f t="shared" si="9"/>
        <v>0</v>
      </c>
      <c r="F17" s="169">
        <f t="shared" si="9"/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</row>
    <row r="18" spans="1:180" ht="15.6" customHeight="1">
      <c r="A18" s="153"/>
      <c r="B18" s="151" t="s">
        <v>153</v>
      </c>
      <c r="C18" s="152" t="s">
        <v>96</v>
      </c>
      <c r="D18" s="169">
        <f t="shared" ref="D18:F18" si="10">SUM(D19:D31)</f>
        <v>0</v>
      </c>
      <c r="E18" s="169">
        <f t="shared" si="10"/>
        <v>0</v>
      </c>
      <c r="F18" s="169">
        <f t="shared" si="10"/>
        <v>0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</row>
    <row r="19" spans="1:180" ht="15.6" customHeight="1">
      <c r="A19" s="153"/>
      <c r="B19" s="151" t="s">
        <v>154</v>
      </c>
      <c r="C19" s="152" t="s">
        <v>67</v>
      </c>
      <c r="D19" s="169">
        <f t="shared" ref="D19:F19" si="11">SUM(D20:D32)</f>
        <v>0</v>
      </c>
      <c r="E19" s="169">
        <f t="shared" si="11"/>
        <v>0</v>
      </c>
      <c r="F19" s="169">
        <f t="shared" si="11"/>
        <v>0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</row>
    <row r="20" spans="1:180" ht="15.6" customHeight="1">
      <c r="A20" s="153"/>
      <c r="B20" s="151" t="s">
        <v>155</v>
      </c>
      <c r="C20" s="152" t="s">
        <v>65</v>
      </c>
      <c r="D20" s="169">
        <f t="shared" ref="D20:F20" si="12">SUM(D21:D33)</f>
        <v>0</v>
      </c>
      <c r="E20" s="169">
        <f t="shared" si="12"/>
        <v>0</v>
      </c>
      <c r="F20" s="169">
        <f t="shared" si="12"/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</row>
    <row r="21" spans="1:180" ht="15.6" customHeight="1">
      <c r="A21" s="153"/>
      <c r="B21" s="151" t="s">
        <v>156</v>
      </c>
      <c r="C21" s="152" t="s">
        <v>97</v>
      </c>
      <c r="D21" s="169">
        <f t="shared" ref="D21:F21" si="13">SUM(D22:D34)</f>
        <v>0</v>
      </c>
      <c r="E21" s="169">
        <f t="shared" si="13"/>
        <v>0</v>
      </c>
      <c r="F21" s="169">
        <f t="shared" si="13"/>
        <v>0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</row>
    <row r="22" spans="1:180" ht="15.6" customHeight="1">
      <c r="A22" s="153"/>
      <c r="B22" s="151" t="s">
        <v>157</v>
      </c>
      <c r="C22" s="152" t="s">
        <v>66</v>
      </c>
      <c r="D22" s="169">
        <f t="shared" ref="D22:F22" si="14">SUM(D23:D35)</f>
        <v>0</v>
      </c>
      <c r="E22" s="169">
        <f t="shared" si="14"/>
        <v>0</v>
      </c>
      <c r="F22" s="169">
        <f t="shared" si="14"/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</row>
    <row r="23" spans="1:180" ht="15.6" customHeight="1">
      <c r="A23" s="153"/>
      <c r="B23" s="151" t="s">
        <v>158</v>
      </c>
      <c r="C23" s="152" t="s">
        <v>68</v>
      </c>
      <c r="D23" s="169">
        <f t="shared" ref="D23:F23" si="15">SUM(D24:D36)</f>
        <v>0</v>
      </c>
      <c r="E23" s="169">
        <f t="shared" si="15"/>
        <v>0</v>
      </c>
      <c r="F23" s="169">
        <f t="shared" si="15"/>
        <v>0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</row>
    <row r="24" spans="1:180" ht="15.6" customHeight="1">
      <c r="A24" s="153"/>
      <c r="B24" s="151" t="s">
        <v>159</v>
      </c>
      <c r="C24" s="152" t="s">
        <v>69</v>
      </c>
      <c r="D24" s="169">
        <f t="shared" ref="D24:F24" si="16">SUM(D25:D37)</f>
        <v>0</v>
      </c>
      <c r="E24" s="169">
        <f t="shared" si="16"/>
        <v>0</v>
      </c>
      <c r="F24" s="169">
        <f t="shared" si="16"/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</row>
    <row r="25" spans="1:180" ht="15.6" customHeight="1">
      <c r="A25" s="153"/>
      <c r="B25" s="151" t="s">
        <v>160</v>
      </c>
      <c r="C25" s="152" t="s">
        <v>70</v>
      </c>
      <c r="D25" s="169">
        <f t="shared" ref="D25:F25" si="17">SUM(D26:D38)</f>
        <v>0</v>
      </c>
      <c r="E25" s="169">
        <f t="shared" si="17"/>
        <v>0</v>
      </c>
      <c r="F25" s="169">
        <f t="shared" si="17"/>
        <v>0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</row>
    <row r="26" spans="1:180" ht="15.6" customHeight="1">
      <c r="A26" s="153"/>
      <c r="B26" s="151" t="s">
        <v>161</v>
      </c>
      <c r="C26" s="152" t="s">
        <v>71</v>
      </c>
      <c r="D26" s="169">
        <f t="shared" ref="D26:F26" si="18">SUM(D27:D39)</f>
        <v>0</v>
      </c>
      <c r="E26" s="169">
        <f t="shared" si="18"/>
        <v>0</v>
      </c>
      <c r="F26" s="169">
        <f t="shared" si="18"/>
        <v>0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</row>
    <row r="27" spans="1:180" ht="15.6" customHeight="1">
      <c r="A27" s="153"/>
      <c r="B27" s="151" t="s">
        <v>162</v>
      </c>
      <c r="C27" s="152" t="s">
        <v>72</v>
      </c>
      <c r="D27" s="169">
        <f t="shared" ref="D27:F27" si="19">SUM(D28:D40)</f>
        <v>0</v>
      </c>
      <c r="E27" s="169">
        <f t="shared" si="19"/>
        <v>0</v>
      </c>
      <c r="F27" s="169">
        <f t="shared" si="19"/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</row>
    <row r="28" spans="1:180" ht="15.6" customHeight="1">
      <c r="A28" s="153"/>
      <c r="B28" s="151" t="s">
        <v>163</v>
      </c>
      <c r="C28" s="152" t="s">
        <v>73</v>
      </c>
      <c r="D28" s="169">
        <f t="shared" ref="D28:F28" si="20">SUM(D29:D41)</f>
        <v>0</v>
      </c>
      <c r="E28" s="169">
        <f t="shared" si="20"/>
        <v>0</v>
      </c>
      <c r="F28" s="169">
        <f t="shared" si="20"/>
        <v>0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</row>
    <row r="29" spans="1:180" ht="15.6" customHeight="1">
      <c r="A29" s="153"/>
      <c r="B29" s="151" t="s">
        <v>164</v>
      </c>
      <c r="C29" s="152" t="s">
        <v>74</v>
      </c>
      <c r="D29" s="169">
        <f t="shared" ref="D29:F29" si="21">SUM(D30:D42)</f>
        <v>0</v>
      </c>
      <c r="E29" s="169">
        <f t="shared" si="21"/>
        <v>0</v>
      </c>
      <c r="F29" s="169">
        <f t="shared" si="21"/>
        <v>0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</row>
    <row r="30" spans="1:180" ht="15.6" customHeight="1">
      <c r="A30" s="153"/>
      <c r="B30" s="151" t="s">
        <v>165</v>
      </c>
      <c r="C30" s="152" t="s">
        <v>75</v>
      </c>
      <c r="D30" s="169">
        <f t="shared" ref="D30:F30" si="22">SUM(D31:D43)</f>
        <v>0</v>
      </c>
      <c r="E30" s="169">
        <f t="shared" si="22"/>
        <v>0</v>
      </c>
      <c r="F30" s="169">
        <f t="shared" si="22"/>
        <v>0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</row>
    <row r="31" spans="1:180" ht="15.6" customHeight="1">
      <c r="A31" s="153"/>
      <c r="B31" s="151" t="s">
        <v>166</v>
      </c>
      <c r="C31" s="152" t="s">
        <v>76</v>
      </c>
      <c r="D31" s="169">
        <f t="shared" ref="D31:F31" si="23">SUM(D32:D44)</f>
        <v>0</v>
      </c>
      <c r="E31" s="169">
        <f t="shared" si="23"/>
        <v>0</v>
      </c>
      <c r="F31" s="169">
        <f t="shared" si="23"/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</row>
    <row r="32" spans="1:180" ht="15.6" customHeight="1">
      <c r="A32" s="153"/>
      <c r="B32" s="151" t="s">
        <v>167</v>
      </c>
      <c r="C32" s="152" t="s">
        <v>77</v>
      </c>
      <c r="D32" s="169">
        <f t="shared" ref="D32:F32" si="24">SUM(D33:D45)</f>
        <v>0</v>
      </c>
      <c r="E32" s="169">
        <f t="shared" si="24"/>
        <v>0</v>
      </c>
      <c r="F32" s="169">
        <f t="shared" si="24"/>
        <v>0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</row>
    <row r="33" spans="1:180" ht="15.6" customHeight="1">
      <c r="A33" s="153"/>
      <c r="B33" s="151" t="s">
        <v>168</v>
      </c>
      <c r="C33" s="152" t="s">
        <v>78</v>
      </c>
      <c r="D33" s="169">
        <f t="shared" ref="D33:F33" si="25">SUM(D34:D46)</f>
        <v>0</v>
      </c>
      <c r="E33" s="169">
        <f t="shared" si="25"/>
        <v>0</v>
      </c>
      <c r="F33" s="169">
        <f t="shared" si="25"/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</row>
    <row r="34" spans="1:180" ht="15.6" customHeight="1">
      <c r="A34" s="153"/>
      <c r="B34" s="151" t="s">
        <v>169</v>
      </c>
      <c r="C34" s="152" t="s">
        <v>79</v>
      </c>
      <c r="D34" s="169">
        <f t="shared" ref="D34:F34" si="26">SUM(D35:D47)</f>
        <v>0</v>
      </c>
      <c r="E34" s="169">
        <f t="shared" si="26"/>
        <v>0</v>
      </c>
      <c r="F34" s="169">
        <f t="shared" si="26"/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</row>
    <row r="35" spans="1:180" ht="15.6" customHeight="1">
      <c r="A35" s="153"/>
      <c r="B35" s="151" t="s">
        <v>170</v>
      </c>
      <c r="C35" s="152" t="s">
        <v>80</v>
      </c>
      <c r="D35" s="169">
        <f t="shared" ref="D35:F35" si="27">SUM(D36:D48)</f>
        <v>0</v>
      </c>
      <c r="E35" s="169">
        <f t="shared" si="27"/>
        <v>0</v>
      </c>
      <c r="F35" s="169">
        <f t="shared" si="27"/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</row>
    <row r="36" spans="1:180" ht="15.6" customHeight="1">
      <c r="A36" s="153"/>
      <c r="B36" s="151" t="s">
        <v>171</v>
      </c>
      <c r="C36" s="152" t="s">
        <v>81</v>
      </c>
      <c r="D36" s="169">
        <f t="shared" ref="D36:F36" si="28">SUM(D37:D49)</f>
        <v>0</v>
      </c>
      <c r="E36" s="169">
        <f t="shared" si="28"/>
        <v>0</v>
      </c>
      <c r="F36" s="169">
        <f t="shared" si="28"/>
        <v>0</v>
      </c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</row>
    <row r="37" spans="1:180" ht="15.6" customHeight="1">
      <c r="A37" s="153"/>
      <c r="B37" s="151" t="s">
        <v>172</v>
      </c>
      <c r="C37" s="152" t="s">
        <v>82</v>
      </c>
      <c r="D37" s="169">
        <f t="shared" ref="D37:F37" si="29">SUM(D38:D50)</f>
        <v>0</v>
      </c>
      <c r="E37" s="169">
        <f t="shared" si="29"/>
        <v>0</v>
      </c>
      <c r="F37" s="169">
        <f t="shared" si="29"/>
        <v>0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</row>
    <row r="38" spans="1:180" ht="15.6" customHeight="1">
      <c r="A38" s="153"/>
      <c r="B38" s="151" t="s">
        <v>173</v>
      </c>
      <c r="C38" s="152" t="s">
        <v>83</v>
      </c>
      <c r="D38" s="169">
        <f t="shared" ref="D38:F38" si="30">SUM(D39:D51)</f>
        <v>0</v>
      </c>
      <c r="E38" s="169">
        <f t="shared" si="30"/>
        <v>0</v>
      </c>
      <c r="F38" s="169">
        <f t="shared" si="30"/>
        <v>0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</row>
    <row r="39" spans="1:180" ht="15.6" customHeight="1">
      <c r="A39" s="153"/>
      <c r="B39" s="151" t="s">
        <v>174</v>
      </c>
      <c r="C39" s="152" t="s">
        <v>84</v>
      </c>
      <c r="D39" s="169">
        <f t="shared" ref="D39:F39" si="31">SUM(D40:D52)</f>
        <v>0</v>
      </c>
      <c r="E39" s="169">
        <f t="shared" si="31"/>
        <v>0</v>
      </c>
      <c r="F39" s="169">
        <f t="shared" si="31"/>
        <v>0</v>
      </c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</row>
    <row r="40" spans="1:180" ht="15.6" customHeight="1">
      <c r="A40" s="153"/>
      <c r="B40" s="151" t="s">
        <v>175</v>
      </c>
      <c r="C40" s="152" t="s">
        <v>85</v>
      </c>
      <c r="D40" s="169">
        <f t="shared" ref="D40:F40" si="32">SUM(D41:D53)</f>
        <v>0</v>
      </c>
      <c r="E40" s="169">
        <f t="shared" si="32"/>
        <v>0</v>
      </c>
      <c r="F40" s="169">
        <f t="shared" si="32"/>
        <v>0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</row>
    <row r="41" spans="1:180" ht="15.6" customHeight="1">
      <c r="A41" s="153"/>
      <c r="B41" s="151" t="s">
        <v>176</v>
      </c>
      <c r="C41" s="152" t="s">
        <v>86</v>
      </c>
      <c r="D41" s="169">
        <f t="shared" ref="D41:F41" si="33">SUM(D42:D54)</f>
        <v>0</v>
      </c>
      <c r="E41" s="169">
        <f t="shared" si="33"/>
        <v>0</v>
      </c>
      <c r="F41" s="169">
        <f t="shared" si="33"/>
        <v>0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</row>
    <row r="42" spans="1:180" ht="15.6" customHeight="1">
      <c r="A42" s="153"/>
      <c r="B42" s="151" t="s">
        <v>177</v>
      </c>
      <c r="C42" s="152" t="s">
        <v>98</v>
      </c>
      <c r="D42" s="169">
        <f t="shared" ref="D42:F42" si="34">SUM(D43:D55)</f>
        <v>0</v>
      </c>
      <c r="E42" s="169">
        <f t="shared" si="34"/>
        <v>0</v>
      </c>
      <c r="F42" s="169">
        <f t="shared" si="34"/>
        <v>0</v>
      </c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</row>
    <row r="43" spans="1:180" ht="15.6" customHeight="1">
      <c r="A43" s="153"/>
      <c r="B43" s="151" t="s">
        <v>178</v>
      </c>
      <c r="C43" s="152" t="s">
        <v>99</v>
      </c>
      <c r="D43" s="169">
        <f t="shared" ref="D43:F43" si="35">SUM(D44:D56)</f>
        <v>0</v>
      </c>
      <c r="E43" s="169">
        <f t="shared" si="35"/>
        <v>0</v>
      </c>
      <c r="F43" s="169">
        <f t="shared" si="35"/>
        <v>0</v>
      </c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</row>
    <row r="44" spans="1:180" ht="15.6" customHeight="1">
      <c r="A44" s="153"/>
      <c r="B44" s="151" t="s">
        <v>179</v>
      </c>
      <c r="C44" s="152" t="s">
        <v>87</v>
      </c>
      <c r="D44" s="169">
        <f t="shared" ref="D44:F44" si="36">SUM(D45:D57)</f>
        <v>0</v>
      </c>
      <c r="E44" s="169">
        <f t="shared" si="36"/>
        <v>0</v>
      </c>
      <c r="F44" s="169">
        <f t="shared" si="36"/>
        <v>0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</row>
    <row r="45" spans="1:180" ht="15.6" customHeight="1">
      <c r="A45" s="153"/>
      <c r="B45" s="151" t="s">
        <v>180</v>
      </c>
      <c r="C45" s="152" t="s">
        <v>88</v>
      </c>
      <c r="D45" s="169">
        <f t="shared" ref="D45:F45" si="37">SUM(D46:D58)</f>
        <v>0</v>
      </c>
      <c r="E45" s="169">
        <f t="shared" si="37"/>
        <v>0</v>
      </c>
      <c r="F45" s="169">
        <f t="shared" si="37"/>
        <v>0</v>
      </c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</row>
    <row r="46" spans="1:180" ht="15.6" customHeight="1">
      <c r="A46" s="153"/>
      <c r="B46" s="151" t="s">
        <v>181</v>
      </c>
      <c r="C46" s="152" t="s">
        <v>89</v>
      </c>
      <c r="D46" s="169">
        <f t="shared" ref="D46:F46" si="38">SUM(D47:D59)</f>
        <v>0</v>
      </c>
      <c r="E46" s="169">
        <f t="shared" si="38"/>
        <v>0</v>
      </c>
      <c r="F46" s="169">
        <f t="shared" si="38"/>
        <v>0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</row>
    <row r="47" spans="1:180" ht="15.6" customHeight="1">
      <c r="A47" s="153"/>
      <c r="B47" s="151" t="s">
        <v>182</v>
      </c>
      <c r="C47" s="152" t="s">
        <v>90</v>
      </c>
      <c r="D47" s="169">
        <f t="shared" ref="D47:F47" si="39">SUM(D48:D60)</f>
        <v>0</v>
      </c>
      <c r="E47" s="169">
        <f t="shared" si="39"/>
        <v>0</v>
      </c>
      <c r="F47" s="169">
        <f t="shared" si="39"/>
        <v>0</v>
      </c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</row>
    <row r="48" spans="1:180" ht="15.6" customHeight="1">
      <c r="A48" s="153"/>
      <c r="B48" s="151" t="s">
        <v>183</v>
      </c>
      <c r="C48" s="152" t="s">
        <v>91</v>
      </c>
      <c r="D48" s="169">
        <f t="shared" ref="D48:F48" si="40">SUM(D49:D61)</f>
        <v>0</v>
      </c>
      <c r="E48" s="169">
        <f t="shared" si="40"/>
        <v>0</v>
      </c>
      <c r="F48" s="169">
        <f t="shared" si="40"/>
        <v>0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</row>
    <row r="49" spans="1:180" ht="15.6" customHeight="1">
      <c r="A49" s="153"/>
      <c r="B49" s="151" t="s">
        <v>184</v>
      </c>
      <c r="C49" s="152" t="s">
        <v>92</v>
      </c>
      <c r="D49" s="169">
        <f t="shared" ref="D49:F49" si="41">SUM(D50:D62)</f>
        <v>0</v>
      </c>
      <c r="E49" s="169">
        <f t="shared" si="41"/>
        <v>0</v>
      </c>
      <c r="F49" s="169">
        <f t="shared" si="41"/>
        <v>0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</row>
    <row r="50" spans="1:180" ht="15.6" customHeight="1">
      <c r="A50" s="153"/>
      <c r="B50" s="151" t="s">
        <v>185</v>
      </c>
      <c r="C50" s="152" t="s">
        <v>100</v>
      </c>
      <c r="D50" s="169">
        <f t="shared" ref="D50:F50" si="42">SUM(D51:D63)</f>
        <v>0</v>
      </c>
      <c r="E50" s="169">
        <f t="shared" si="42"/>
        <v>0</v>
      </c>
      <c r="F50" s="169">
        <f t="shared" si="42"/>
        <v>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</row>
    <row r="51" spans="1:180" ht="15.6" customHeight="1">
      <c r="A51" s="153"/>
      <c r="B51" s="151" t="s">
        <v>186</v>
      </c>
      <c r="C51" s="152" t="s">
        <v>101</v>
      </c>
      <c r="D51" s="169">
        <f t="shared" ref="D51:F51" si="43">SUM(D52:D64)</f>
        <v>0</v>
      </c>
      <c r="E51" s="169">
        <f t="shared" si="43"/>
        <v>0</v>
      </c>
      <c r="F51" s="169">
        <f t="shared" si="43"/>
        <v>0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</row>
    <row r="52" spans="1:180" ht="15.6" customHeight="1">
      <c r="A52" s="153"/>
      <c r="B52" s="154" t="s">
        <v>187</v>
      </c>
      <c r="C52" s="150" t="s">
        <v>102</v>
      </c>
      <c r="D52" s="169">
        <f t="shared" ref="D52:F52" si="44">SUM(D53:D65)</f>
        <v>0</v>
      </c>
      <c r="E52" s="169">
        <f t="shared" si="44"/>
        <v>0</v>
      </c>
      <c r="F52" s="169">
        <f t="shared" si="44"/>
        <v>0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</row>
    <row r="53" spans="1:180" ht="15.6" customHeight="1">
      <c r="A53" s="153"/>
      <c r="B53" s="154" t="s">
        <v>188</v>
      </c>
      <c r="C53" s="150" t="s">
        <v>103</v>
      </c>
      <c r="D53" s="169">
        <f t="shared" ref="D53:F53" si="45">SUM(D54:D66)</f>
        <v>0</v>
      </c>
      <c r="E53" s="169">
        <f t="shared" si="45"/>
        <v>0</v>
      </c>
      <c r="F53" s="169">
        <f t="shared" si="45"/>
        <v>0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</row>
    <row r="54" spans="1:180" ht="15.6" customHeight="1">
      <c r="A54" s="153"/>
      <c r="B54" s="154" t="s">
        <v>189</v>
      </c>
      <c r="C54" s="150" t="s">
        <v>104</v>
      </c>
      <c r="D54" s="169">
        <f t="shared" ref="D54:F54" si="46">SUM(D55:D67)</f>
        <v>0</v>
      </c>
      <c r="E54" s="169">
        <f t="shared" si="46"/>
        <v>0</v>
      </c>
      <c r="F54" s="169">
        <f t="shared" si="46"/>
        <v>0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</row>
    <row r="55" spans="1:180" ht="15.6" customHeight="1">
      <c r="A55" s="153"/>
      <c r="B55" s="154" t="s">
        <v>190</v>
      </c>
      <c r="C55" s="150" t="s">
        <v>105</v>
      </c>
      <c r="D55" s="169">
        <f t="shared" ref="D55:F55" si="47">SUM(D56:D68)</f>
        <v>0</v>
      </c>
      <c r="E55" s="169">
        <f t="shared" si="47"/>
        <v>0</v>
      </c>
      <c r="F55" s="169">
        <f t="shared" si="47"/>
        <v>0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</row>
    <row r="56" spans="1:180" ht="15.6" customHeight="1">
      <c r="A56" s="153"/>
      <c r="B56" s="154" t="s">
        <v>191</v>
      </c>
      <c r="C56" s="150" t="s">
        <v>106</v>
      </c>
      <c r="D56" s="169">
        <f t="shared" ref="D56:F56" si="48">SUM(D57:D69)</f>
        <v>0</v>
      </c>
      <c r="E56" s="169">
        <f t="shared" si="48"/>
        <v>0</v>
      </c>
      <c r="F56" s="169">
        <f t="shared" si="48"/>
        <v>0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</row>
    <row r="57" spans="1:180" ht="15.6" customHeight="1">
      <c r="A57" s="153"/>
      <c r="B57" s="154" t="s">
        <v>192</v>
      </c>
      <c r="C57" s="150" t="s">
        <v>107</v>
      </c>
      <c r="D57" s="169">
        <f t="shared" ref="D57:F57" si="49">SUM(D58:D70)</f>
        <v>0</v>
      </c>
      <c r="E57" s="169">
        <f t="shared" si="49"/>
        <v>0</v>
      </c>
      <c r="F57" s="169">
        <f t="shared" si="49"/>
        <v>0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</row>
    <row r="58" spans="1:180" ht="15.6" customHeight="1">
      <c r="A58" s="153"/>
      <c r="B58" s="154" t="s">
        <v>193</v>
      </c>
      <c r="C58" s="150" t="s">
        <v>108</v>
      </c>
      <c r="D58" s="169">
        <f t="shared" ref="D58:F58" si="50">SUM(D59:D71)</f>
        <v>0</v>
      </c>
      <c r="E58" s="169">
        <f t="shared" si="50"/>
        <v>0</v>
      </c>
      <c r="F58" s="169">
        <f t="shared" si="50"/>
        <v>0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</row>
    <row r="59" spans="1:180" ht="15.6" customHeight="1">
      <c r="A59" s="153"/>
      <c r="B59" s="154" t="s">
        <v>194</v>
      </c>
      <c r="C59" s="150" t="s">
        <v>109</v>
      </c>
      <c r="D59" s="169">
        <f t="shared" ref="D59:F59" si="51">SUM(D60:D72)</f>
        <v>0</v>
      </c>
      <c r="E59" s="169">
        <f t="shared" si="51"/>
        <v>0</v>
      </c>
      <c r="F59" s="169">
        <f t="shared" si="51"/>
        <v>0</v>
      </c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</row>
    <row r="60" spans="1:180" ht="15.6" customHeight="1">
      <c r="A60" s="153"/>
      <c r="B60" s="154" t="s">
        <v>195</v>
      </c>
      <c r="C60" s="150" t="s">
        <v>110</v>
      </c>
      <c r="D60" s="169">
        <f t="shared" ref="D60:F60" si="52">SUM(D61:D73)</f>
        <v>0</v>
      </c>
      <c r="E60" s="169">
        <f t="shared" si="52"/>
        <v>0</v>
      </c>
      <c r="F60" s="169">
        <f t="shared" si="52"/>
        <v>0</v>
      </c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</row>
    <row r="61" spans="1:180" ht="15.6" customHeight="1">
      <c r="A61" s="153"/>
      <c r="B61" s="154" t="s">
        <v>196</v>
      </c>
      <c r="C61" s="150" t="s">
        <v>111</v>
      </c>
      <c r="D61" s="169">
        <f t="shared" ref="D61:F61" si="53">SUM(D62:D74)</f>
        <v>0</v>
      </c>
      <c r="E61" s="169">
        <f t="shared" si="53"/>
        <v>0</v>
      </c>
      <c r="F61" s="169">
        <f t="shared" si="53"/>
        <v>0</v>
      </c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7"/>
      <c r="FK61" s="147"/>
      <c r="FL61" s="147"/>
      <c r="FM61" s="147"/>
      <c r="FN61" s="147"/>
      <c r="FO61" s="147"/>
      <c r="FP61" s="147"/>
      <c r="FQ61" s="147"/>
      <c r="FR61" s="147"/>
      <c r="FS61" s="147"/>
      <c r="FT61" s="147"/>
      <c r="FU61" s="147"/>
      <c r="FV61" s="147"/>
      <c r="FW61" s="147"/>
      <c r="FX61" s="147"/>
    </row>
    <row r="62" spans="1:180" ht="15.6" customHeight="1">
      <c r="A62" s="153"/>
      <c r="B62" s="154" t="s">
        <v>197</v>
      </c>
      <c r="C62" s="150" t="s">
        <v>112</v>
      </c>
      <c r="D62" s="169">
        <f t="shared" ref="D62:F62" si="54">SUM(D63:D75)</f>
        <v>0</v>
      </c>
      <c r="E62" s="169">
        <f t="shared" si="54"/>
        <v>0</v>
      </c>
      <c r="F62" s="169">
        <f t="shared" si="54"/>
        <v>0</v>
      </c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</row>
    <row r="63" spans="1:180" ht="15.6" customHeight="1">
      <c r="A63" s="153"/>
      <c r="B63" s="154" t="s">
        <v>198</v>
      </c>
      <c r="C63" s="150" t="s">
        <v>113</v>
      </c>
      <c r="D63" s="169">
        <f t="shared" ref="D63:F63" si="55">SUM(D64:D76)</f>
        <v>0</v>
      </c>
      <c r="E63" s="169">
        <f t="shared" si="55"/>
        <v>0</v>
      </c>
      <c r="F63" s="169">
        <f t="shared" si="55"/>
        <v>0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7"/>
      <c r="FK63" s="147"/>
      <c r="FL63" s="147"/>
      <c r="FM63" s="147"/>
      <c r="FN63" s="147"/>
      <c r="FO63" s="147"/>
      <c r="FP63" s="147"/>
      <c r="FQ63" s="147"/>
      <c r="FR63" s="147"/>
      <c r="FS63" s="147"/>
      <c r="FT63" s="147"/>
      <c r="FU63" s="147"/>
      <c r="FV63" s="147"/>
      <c r="FW63" s="147"/>
      <c r="FX63" s="147"/>
    </row>
    <row r="64" spans="1:180" ht="15.6" customHeight="1">
      <c r="A64" s="153"/>
      <c r="B64" s="154" t="s">
        <v>199</v>
      </c>
      <c r="C64" s="150" t="s">
        <v>114</v>
      </c>
      <c r="D64" s="169">
        <f t="shared" ref="D64:F64" si="56">SUM(D65:D77)</f>
        <v>0</v>
      </c>
      <c r="E64" s="169">
        <f t="shared" si="56"/>
        <v>0</v>
      </c>
      <c r="F64" s="169">
        <f t="shared" si="56"/>
        <v>0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</row>
    <row r="65" spans="1:180" ht="15.6" customHeight="1">
      <c r="A65" s="153"/>
      <c r="B65" s="154" t="s">
        <v>200</v>
      </c>
      <c r="C65" s="150" t="s">
        <v>115</v>
      </c>
      <c r="D65" s="169">
        <f t="shared" ref="D65:F65" si="57">SUM(D66:D78)</f>
        <v>0</v>
      </c>
      <c r="E65" s="169">
        <f t="shared" si="57"/>
        <v>0</v>
      </c>
      <c r="F65" s="169">
        <f t="shared" si="57"/>
        <v>0</v>
      </c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  <c r="EV65" s="147"/>
      <c r="EW65" s="147"/>
      <c r="EX65" s="147"/>
      <c r="EY65" s="147"/>
      <c r="EZ65" s="147"/>
      <c r="FA65" s="147"/>
      <c r="FB65" s="147"/>
      <c r="FC65" s="147"/>
      <c r="FD65" s="147"/>
      <c r="FE65" s="147"/>
      <c r="FF65" s="147"/>
      <c r="FG65" s="147"/>
      <c r="FH65" s="147"/>
      <c r="FI65" s="147"/>
      <c r="FJ65" s="147"/>
      <c r="FK65" s="147"/>
      <c r="FL65" s="147"/>
      <c r="FM65" s="147"/>
      <c r="FN65" s="147"/>
      <c r="FO65" s="147"/>
      <c r="FP65" s="147"/>
      <c r="FQ65" s="147"/>
      <c r="FR65" s="147"/>
      <c r="FS65" s="147"/>
      <c r="FT65" s="147"/>
      <c r="FU65" s="147"/>
      <c r="FV65" s="147"/>
      <c r="FW65" s="147"/>
      <c r="FX65" s="147"/>
    </row>
    <row r="66" spans="1:180" ht="15.6" customHeight="1">
      <c r="A66" s="153"/>
      <c r="B66" s="154" t="s">
        <v>201</v>
      </c>
      <c r="C66" s="150" t="s">
        <v>116</v>
      </c>
      <c r="D66" s="169">
        <f t="shared" ref="D66:F66" si="58">SUM(D67:D79)</f>
        <v>0</v>
      </c>
      <c r="E66" s="169">
        <f t="shared" si="58"/>
        <v>0</v>
      </c>
      <c r="F66" s="169">
        <f t="shared" si="58"/>
        <v>0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47"/>
      <c r="FK66" s="147"/>
      <c r="FL66" s="147"/>
      <c r="FM66" s="147"/>
      <c r="FN66" s="147"/>
      <c r="FO66" s="147"/>
      <c r="FP66" s="147"/>
      <c r="FQ66" s="147"/>
      <c r="FR66" s="147"/>
      <c r="FS66" s="147"/>
      <c r="FT66" s="147"/>
      <c r="FU66" s="147"/>
      <c r="FV66" s="147"/>
      <c r="FW66" s="147"/>
      <c r="FX66" s="147"/>
    </row>
    <row r="67" spans="1:180" ht="15.6" customHeight="1">
      <c r="A67" s="153"/>
      <c r="B67" s="154" t="s">
        <v>202</v>
      </c>
      <c r="C67" s="150" t="s">
        <v>117</v>
      </c>
      <c r="D67" s="169">
        <f t="shared" ref="D67:F67" si="59">SUM(D68:D80)</f>
        <v>0</v>
      </c>
      <c r="E67" s="169">
        <f t="shared" si="59"/>
        <v>0</v>
      </c>
      <c r="F67" s="169">
        <f t="shared" si="59"/>
        <v>0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  <c r="EV67" s="147"/>
      <c r="EW67" s="147"/>
      <c r="EX67" s="147"/>
      <c r="EY67" s="147"/>
      <c r="EZ67" s="147"/>
      <c r="FA67" s="147"/>
      <c r="FB67" s="147"/>
      <c r="FC67" s="147"/>
      <c r="FD67" s="147"/>
      <c r="FE67" s="147"/>
      <c r="FF67" s="147"/>
      <c r="FG67" s="147"/>
      <c r="FH67" s="147"/>
      <c r="FI67" s="147"/>
      <c r="FJ67" s="147"/>
      <c r="FK67" s="147"/>
      <c r="FL67" s="147"/>
      <c r="FM67" s="147"/>
      <c r="FN67" s="147"/>
      <c r="FO67" s="147"/>
      <c r="FP67" s="147"/>
      <c r="FQ67" s="147"/>
      <c r="FR67" s="147"/>
      <c r="FS67" s="147"/>
      <c r="FT67" s="147"/>
      <c r="FU67" s="147"/>
      <c r="FV67" s="147"/>
      <c r="FW67" s="147"/>
      <c r="FX67" s="147"/>
    </row>
    <row r="68" spans="1:180" ht="15.6" customHeight="1">
      <c r="A68" s="153"/>
      <c r="B68" s="154" t="s">
        <v>203</v>
      </c>
      <c r="C68" s="150" t="s">
        <v>118</v>
      </c>
      <c r="D68" s="169">
        <f t="shared" ref="D68:F68" si="60">SUM(D69:D81)</f>
        <v>0</v>
      </c>
      <c r="E68" s="169">
        <f t="shared" si="60"/>
        <v>0</v>
      </c>
      <c r="F68" s="169">
        <f t="shared" si="60"/>
        <v>0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</row>
    <row r="69" spans="1:180" ht="15.6" customHeight="1">
      <c r="A69" s="153"/>
      <c r="B69" s="154" t="s">
        <v>204</v>
      </c>
      <c r="C69" s="150" t="s">
        <v>119</v>
      </c>
      <c r="D69" s="169">
        <f t="shared" ref="D69:F69" si="61">SUM(D70:D82)</f>
        <v>0</v>
      </c>
      <c r="E69" s="169">
        <f t="shared" si="61"/>
        <v>0</v>
      </c>
      <c r="F69" s="169">
        <f t="shared" si="61"/>
        <v>0</v>
      </c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147"/>
      <c r="FL69" s="147"/>
      <c r="FM69" s="147"/>
      <c r="FN69" s="147"/>
      <c r="FO69" s="147"/>
      <c r="FP69" s="147"/>
      <c r="FQ69" s="147"/>
      <c r="FR69" s="147"/>
      <c r="FS69" s="147"/>
      <c r="FT69" s="147"/>
      <c r="FU69" s="147"/>
      <c r="FV69" s="147"/>
      <c r="FW69" s="147"/>
      <c r="FX69" s="147"/>
    </row>
    <row r="70" spans="1:180" ht="15.6" customHeight="1">
      <c r="A70" s="153"/>
      <c r="B70" s="154" t="s">
        <v>205</v>
      </c>
      <c r="C70" s="150" t="s">
        <v>120</v>
      </c>
      <c r="D70" s="169">
        <f t="shared" ref="D70:F70" si="62">SUM(D71:D83)</f>
        <v>0</v>
      </c>
      <c r="E70" s="169">
        <f t="shared" si="62"/>
        <v>0</v>
      </c>
      <c r="F70" s="169">
        <f t="shared" si="62"/>
        <v>0</v>
      </c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7"/>
      <c r="FI70" s="147"/>
      <c r="FJ70" s="147"/>
      <c r="FK70" s="147"/>
      <c r="FL70" s="147"/>
      <c r="FM70" s="147"/>
      <c r="FN70" s="147"/>
      <c r="FO70" s="147"/>
      <c r="FP70" s="147"/>
      <c r="FQ70" s="147"/>
      <c r="FR70" s="147"/>
      <c r="FS70" s="147"/>
      <c r="FT70" s="147"/>
      <c r="FU70" s="147"/>
      <c r="FV70" s="147"/>
      <c r="FW70" s="147"/>
      <c r="FX70" s="147"/>
    </row>
    <row r="71" spans="1:180" ht="15.6" customHeight="1">
      <c r="A71" s="153"/>
      <c r="B71" s="154" t="s">
        <v>206</v>
      </c>
      <c r="C71" s="150" t="s">
        <v>121</v>
      </c>
      <c r="D71" s="169">
        <f t="shared" ref="D71:F71" si="63">SUM(D72:D84)</f>
        <v>0</v>
      </c>
      <c r="E71" s="169">
        <f t="shared" si="63"/>
        <v>0</v>
      </c>
      <c r="F71" s="169">
        <f t="shared" si="63"/>
        <v>0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  <c r="EQ71" s="147"/>
      <c r="ER71" s="147"/>
      <c r="ES71" s="147"/>
      <c r="ET71" s="147"/>
      <c r="EU71" s="147"/>
      <c r="EV71" s="147"/>
      <c r="EW71" s="147"/>
      <c r="EX71" s="147"/>
      <c r="EY71" s="147"/>
      <c r="EZ71" s="147"/>
      <c r="FA71" s="147"/>
      <c r="FB71" s="147"/>
      <c r="FC71" s="147"/>
      <c r="FD71" s="147"/>
      <c r="FE71" s="147"/>
      <c r="FF71" s="147"/>
      <c r="FG71" s="147"/>
      <c r="FH71" s="147"/>
      <c r="FI71" s="147"/>
      <c r="FJ71" s="147"/>
      <c r="FK71" s="147"/>
      <c r="FL71" s="147"/>
      <c r="FM71" s="147"/>
      <c r="FN71" s="147"/>
      <c r="FO71" s="147"/>
      <c r="FP71" s="147"/>
      <c r="FQ71" s="147"/>
      <c r="FR71" s="147"/>
      <c r="FS71" s="147"/>
      <c r="FT71" s="147"/>
      <c r="FU71" s="147"/>
      <c r="FV71" s="147"/>
      <c r="FW71" s="147"/>
      <c r="FX71" s="147"/>
    </row>
    <row r="72" spans="1:180" ht="15.6" customHeight="1">
      <c r="A72" s="153"/>
      <c r="B72" s="154" t="s">
        <v>207</v>
      </c>
      <c r="C72" s="150" t="s">
        <v>122</v>
      </c>
      <c r="D72" s="169">
        <f t="shared" ref="D72:F72" si="64">SUM(D73:D85)</f>
        <v>0</v>
      </c>
      <c r="E72" s="169">
        <f t="shared" si="64"/>
        <v>0</v>
      </c>
      <c r="F72" s="169">
        <f t="shared" si="64"/>
        <v>0</v>
      </c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/>
      <c r="EQ72" s="147"/>
      <c r="ER72" s="147"/>
      <c r="ES72" s="147"/>
      <c r="ET72" s="147"/>
      <c r="EU72" s="147"/>
      <c r="EV72" s="147"/>
      <c r="EW72" s="147"/>
      <c r="EX72" s="147"/>
      <c r="EY72" s="147"/>
      <c r="EZ72" s="147"/>
      <c r="FA72" s="147"/>
      <c r="FB72" s="147"/>
      <c r="FC72" s="147"/>
      <c r="FD72" s="147"/>
      <c r="FE72" s="147"/>
      <c r="FF72" s="147"/>
      <c r="FG72" s="147"/>
      <c r="FH72" s="147"/>
      <c r="FI72" s="147"/>
      <c r="FJ72" s="147"/>
      <c r="FK72" s="147"/>
      <c r="FL72" s="147"/>
      <c r="FM72" s="147"/>
      <c r="FN72" s="147"/>
      <c r="FO72" s="147"/>
      <c r="FP72" s="147"/>
      <c r="FQ72" s="147"/>
      <c r="FR72" s="147"/>
      <c r="FS72" s="147"/>
      <c r="FT72" s="147"/>
      <c r="FU72" s="147"/>
      <c r="FV72" s="147"/>
      <c r="FW72" s="147"/>
      <c r="FX72" s="147"/>
    </row>
    <row r="73" spans="1:180" ht="15.6" customHeight="1">
      <c r="A73" s="153"/>
      <c r="B73" s="154" t="s">
        <v>208</v>
      </c>
      <c r="C73" s="150" t="s">
        <v>110</v>
      </c>
      <c r="D73" s="169">
        <f t="shared" ref="D73:F73" si="65">SUM(D74:D86)</f>
        <v>0</v>
      </c>
      <c r="E73" s="169">
        <f t="shared" si="65"/>
        <v>0</v>
      </c>
      <c r="F73" s="169">
        <f t="shared" si="65"/>
        <v>0</v>
      </c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7"/>
      <c r="FT73" s="147"/>
      <c r="FU73" s="147"/>
      <c r="FV73" s="147"/>
      <c r="FW73" s="147"/>
      <c r="FX73" s="147"/>
    </row>
    <row r="74" spans="1:180" ht="15.6" customHeight="1">
      <c r="A74" s="153"/>
      <c r="B74" s="154" t="s">
        <v>209</v>
      </c>
      <c r="C74" s="150" t="s">
        <v>111</v>
      </c>
      <c r="D74" s="169">
        <f t="shared" ref="D74:F74" si="66">SUM(D75:D87)</f>
        <v>0</v>
      </c>
      <c r="E74" s="169">
        <f t="shared" si="66"/>
        <v>0</v>
      </c>
      <c r="F74" s="169">
        <f t="shared" si="66"/>
        <v>0</v>
      </c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7"/>
      <c r="EV74" s="147"/>
      <c r="EW74" s="147"/>
      <c r="EX74" s="147"/>
      <c r="EY74" s="147"/>
      <c r="EZ74" s="147"/>
      <c r="FA74" s="147"/>
      <c r="FB74" s="147"/>
      <c r="FC74" s="147"/>
      <c r="FD74" s="147"/>
      <c r="FE74" s="147"/>
      <c r="FF74" s="147"/>
      <c r="FG74" s="147"/>
      <c r="FH74" s="147"/>
      <c r="FI74" s="147"/>
      <c r="FJ74" s="147"/>
      <c r="FK74" s="147"/>
      <c r="FL74" s="147"/>
      <c r="FM74" s="147"/>
      <c r="FN74" s="147"/>
      <c r="FO74" s="147"/>
      <c r="FP74" s="147"/>
      <c r="FQ74" s="147"/>
      <c r="FR74" s="147"/>
      <c r="FS74" s="147"/>
      <c r="FT74" s="147"/>
      <c r="FU74" s="147"/>
      <c r="FV74" s="147"/>
      <c r="FW74" s="147"/>
      <c r="FX74" s="147"/>
    </row>
    <row r="75" spans="1:180" ht="15.6" customHeight="1">
      <c r="A75" s="153"/>
      <c r="B75" s="156" t="s">
        <v>210</v>
      </c>
      <c r="C75" s="150" t="s">
        <v>112</v>
      </c>
      <c r="D75" s="169">
        <f t="shared" ref="D75:F75" si="67">SUM(D76:D88)</f>
        <v>0</v>
      </c>
      <c r="E75" s="169">
        <f t="shared" si="67"/>
        <v>0</v>
      </c>
      <c r="F75" s="169">
        <f t="shared" si="67"/>
        <v>0</v>
      </c>
    </row>
    <row r="76" spans="1:180" ht="15.6" customHeight="1">
      <c r="A76" s="153"/>
      <c r="B76" s="156" t="s">
        <v>211</v>
      </c>
      <c r="C76" s="150" t="s">
        <v>113</v>
      </c>
      <c r="D76" s="169">
        <f t="shared" ref="D76:F76" si="68">SUM(D77:D89)</f>
        <v>0</v>
      </c>
      <c r="E76" s="169">
        <f t="shared" si="68"/>
        <v>0</v>
      </c>
      <c r="F76" s="169">
        <f t="shared" si="68"/>
        <v>0</v>
      </c>
    </row>
    <row r="77" spans="1:180" ht="15.6" customHeight="1">
      <c r="A77" s="153"/>
      <c r="B77" s="156" t="s">
        <v>212</v>
      </c>
      <c r="C77" s="150" t="s">
        <v>114</v>
      </c>
      <c r="D77" s="169">
        <f t="shared" ref="D77:F77" si="69">SUM(D78:D90)</f>
        <v>0</v>
      </c>
      <c r="E77" s="169">
        <f t="shared" si="69"/>
        <v>0</v>
      </c>
      <c r="F77" s="169">
        <f t="shared" si="69"/>
        <v>0</v>
      </c>
    </row>
    <row r="78" spans="1:180" ht="15.6" customHeight="1">
      <c r="A78" s="153"/>
      <c r="B78" s="156" t="s">
        <v>213</v>
      </c>
      <c r="C78" s="150" t="s">
        <v>115</v>
      </c>
      <c r="D78" s="169">
        <f t="shared" ref="D78:F78" si="70">SUM(D79:D91)</f>
        <v>0</v>
      </c>
      <c r="E78" s="169">
        <f t="shared" si="70"/>
        <v>0</v>
      </c>
      <c r="F78" s="169">
        <f t="shared" si="70"/>
        <v>0</v>
      </c>
    </row>
    <row r="79" spans="1:180" ht="15.6" customHeight="1">
      <c r="A79" s="153"/>
      <c r="B79" s="156" t="s">
        <v>214</v>
      </c>
      <c r="C79" s="150" t="s">
        <v>116</v>
      </c>
      <c r="D79" s="169">
        <f t="shared" ref="D79:F79" si="71">SUM(D80:D92)</f>
        <v>0</v>
      </c>
      <c r="E79" s="169">
        <f t="shared" si="71"/>
        <v>0</v>
      </c>
      <c r="F79" s="169">
        <f t="shared" si="71"/>
        <v>0</v>
      </c>
    </row>
    <row r="80" spans="1:180" ht="15.6" customHeight="1">
      <c r="A80" s="153"/>
      <c r="B80" s="156" t="s">
        <v>215</v>
      </c>
      <c r="C80" s="157" t="s">
        <v>123</v>
      </c>
      <c r="D80" s="169">
        <f t="shared" ref="D80:F80" si="72">SUM(D81:D93)</f>
        <v>0</v>
      </c>
      <c r="E80" s="169">
        <f t="shared" si="72"/>
        <v>0</v>
      </c>
      <c r="F80" s="169">
        <f t="shared" si="72"/>
        <v>0</v>
      </c>
    </row>
    <row r="81" spans="1:6" ht="15.6" customHeight="1">
      <c r="A81" s="153"/>
      <c r="B81" s="156" t="s">
        <v>216</v>
      </c>
      <c r="C81" s="157" t="s">
        <v>124</v>
      </c>
      <c r="D81" s="169">
        <f t="shared" ref="D81:F81" si="73">SUM(D82:D94)</f>
        <v>0</v>
      </c>
      <c r="E81" s="169">
        <f t="shared" si="73"/>
        <v>0</v>
      </c>
      <c r="F81" s="169">
        <f t="shared" si="73"/>
        <v>0</v>
      </c>
    </row>
    <row r="82" spans="1:6" ht="15.6" customHeight="1">
      <c r="A82" s="153"/>
      <c r="B82" s="156" t="s">
        <v>217</v>
      </c>
      <c r="C82" s="157" t="s">
        <v>125</v>
      </c>
      <c r="D82" s="169">
        <f t="shared" ref="D82:F82" si="74">SUM(D83:D95)</f>
        <v>0</v>
      </c>
      <c r="E82" s="169">
        <f t="shared" si="74"/>
        <v>0</v>
      </c>
      <c r="F82" s="169">
        <f t="shared" si="74"/>
        <v>0</v>
      </c>
    </row>
    <row r="83" spans="1:6" ht="15.6" customHeight="1">
      <c r="A83" s="153"/>
      <c r="B83" s="156" t="s">
        <v>218</v>
      </c>
      <c r="C83" s="157" t="s">
        <v>126</v>
      </c>
      <c r="D83" s="169">
        <f t="shared" ref="D83:F83" si="75">SUM(D84:D96)</f>
        <v>0</v>
      </c>
      <c r="E83" s="169">
        <f t="shared" si="75"/>
        <v>0</v>
      </c>
      <c r="F83" s="169">
        <f t="shared" si="75"/>
        <v>0</v>
      </c>
    </row>
    <row r="84" spans="1:6" ht="15.6" customHeight="1">
      <c r="A84" s="153"/>
      <c r="B84" s="156" t="s">
        <v>219</v>
      </c>
      <c r="C84" s="150" t="s">
        <v>117</v>
      </c>
      <c r="D84" s="169">
        <f t="shared" ref="D84:F84" si="76">SUM(D85:D97)</f>
        <v>0</v>
      </c>
      <c r="E84" s="169">
        <f t="shared" si="76"/>
        <v>0</v>
      </c>
      <c r="F84" s="169">
        <f t="shared" si="76"/>
        <v>0</v>
      </c>
    </row>
    <row r="85" spans="1:6" ht="15.6" customHeight="1">
      <c r="A85" s="153"/>
      <c r="B85" s="156" t="s">
        <v>220</v>
      </c>
      <c r="C85" s="150" t="s">
        <v>118</v>
      </c>
      <c r="D85" s="169">
        <f t="shared" ref="D85:F85" si="77">SUM(D86:D98)</f>
        <v>0</v>
      </c>
      <c r="E85" s="169">
        <f t="shared" si="77"/>
        <v>0</v>
      </c>
      <c r="F85" s="169">
        <f t="shared" si="77"/>
        <v>0</v>
      </c>
    </row>
    <row r="86" spans="1:6" ht="15.6" customHeight="1">
      <c r="A86" s="153"/>
      <c r="B86" s="156" t="s">
        <v>221</v>
      </c>
      <c r="C86" s="150" t="s">
        <v>119</v>
      </c>
      <c r="D86" s="169">
        <f t="shared" ref="D86:F86" si="78">SUM(D87:D99)</f>
        <v>0</v>
      </c>
      <c r="E86" s="169">
        <f t="shared" si="78"/>
        <v>0</v>
      </c>
      <c r="F86" s="169">
        <f t="shared" si="78"/>
        <v>0</v>
      </c>
    </row>
    <row r="87" spans="1:6" ht="15.6" customHeight="1">
      <c r="A87" s="153"/>
      <c r="B87" s="156" t="s">
        <v>222</v>
      </c>
      <c r="C87" s="150" t="s">
        <v>120</v>
      </c>
      <c r="D87" s="169">
        <f t="shared" ref="D87:F87" si="79">SUM(D88:D100)</f>
        <v>0</v>
      </c>
      <c r="E87" s="169">
        <f t="shared" si="79"/>
        <v>0</v>
      </c>
      <c r="F87" s="169">
        <f t="shared" si="79"/>
        <v>0</v>
      </c>
    </row>
    <row r="88" spans="1:6" ht="15.6" customHeight="1">
      <c r="A88" s="153"/>
      <c r="B88" s="156" t="s">
        <v>223</v>
      </c>
      <c r="C88" s="150" t="s">
        <v>127</v>
      </c>
      <c r="D88" s="169">
        <f t="shared" ref="D88:F88" si="80">SUM(D89:D101)</f>
        <v>0</v>
      </c>
      <c r="E88" s="169">
        <f t="shared" si="80"/>
        <v>0</v>
      </c>
      <c r="F88" s="169">
        <f t="shared" si="80"/>
        <v>0</v>
      </c>
    </row>
    <row r="89" spans="1:6" ht="15.6" customHeight="1">
      <c r="A89" s="153"/>
      <c r="B89" s="156" t="s">
        <v>224</v>
      </c>
      <c r="C89" s="157" t="s">
        <v>128</v>
      </c>
      <c r="D89" s="169">
        <f t="shared" ref="D89:F89" si="81">SUM(D90:D102)</f>
        <v>0</v>
      </c>
      <c r="E89" s="169">
        <f t="shared" si="81"/>
        <v>0</v>
      </c>
      <c r="F89" s="169">
        <f t="shared" si="81"/>
        <v>0</v>
      </c>
    </row>
    <row r="90" spans="1:6" ht="15.6" customHeight="1">
      <c r="A90" s="153"/>
      <c r="B90" s="156" t="s">
        <v>225</v>
      </c>
      <c r="C90" s="157" t="s">
        <v>129</v>
      </c>
      <c r="D90" s="169">
        <f t="shared" ref="D90:F90" si="82">SUM(D91:D103)</f>
        <v>0</v>
      </c>
      <c r="E90" s="169">
        <f t="shared" si="82"/>
        <v>0</v>
      </c>
      <c r="F90" s="169">
        <f t="shared" si="82"/>
        <v>0</v>
      </c>
    </row>
    <row r="91" spans="1:6" ht="15.6" customHeight="1">
      <c r="A91" s="153"/>
      <c r="B91" s="156" t="s">
        <v>226</v>
      </c>
      <c r="C91" s="157" t="s">
        <v>130</v>
      </c>
      <c r="D91" s="169">
        <f t="shared" ref="D91:F91" si="83">SUM(D92:D104)</f>
        <v>0</v>
      </c>
      <c r="E91" s="169">
        <f t="shared" si="83"/>
        <v>0</v>
      </c>
      <c r="F91" s="169">
        <f t="shared" si="83"/>
        <v>0</v>
      </c>
    </row>
    <row r="92" spans="1:6" ht="15.6" customHeight="1">
      <c r="A92" s="153"/>
      <c r="B92" s="156" t="s">
        <v>227</v>
      </c>
      <c r="C92" s="157" t="s">
        <v>131</v>
      </c>
      <c r="D92" s="169">
        <f t="shared" ref="D92:F92" si="84">SUM(D93:D105)</f>
        <v>0</v>
      </c>
      <c r="E92" s="169">
        <f t="shared" si="84"/>
        <v>0</v>
      </c>
      <c r="F92" s="169">
        <f t="shared" si="84"/>
        <v>0</v>
      </c>
    </row>
    <row r="93" spans="1:6" ht="15.6" customHeight="1">
      <c r="A93" s="153"/>
      <c r="B93" s="156" t="s">
        <v>228</v>
      </c>
      <c r="C93" s="157" t="s">
        <v>129</v>
      </c>
      <c r="D93" s="169">
        <f t="shared" ref="D93:F93" si="85">SUM(D94:D106)</f>
        <v>0</v>
      </c>
      <c r="E93" s="169">
        <f t="shared" si="85"/>
        <v>0</v>
      </c>
      <c r="F93" s="169">
        <f t="shared" si="85"/>
        <v>0</v>
      </c>
    </row>
    <row r="94" spans="1:6" ht="15.6" customHeight="1">
      <c r="A94" s="153"/>
      <c r="B94" s="156" t="s">
        <v>229</v>
      </c>
      <c r="C94" s="157" t="s">
        <v>132</v>
      </c>
      <c r="D94" s="169">
        <f t="shared" ref="D94:F94" si="86">SUM(D95:D107)</f>
        <v>0</v>
      </c>
      <c r="E94" s="169">
        <f t="shared" si="86"/>
        <v>0</v>
      </c>
      <c r="F94" s="169">
        <f t="shared" si="86"/>
        <v>0</v>
      </c>
    </row>
    <row r="95" spans="1:6" ht="15.6" customHeight="1">
      <c r="A95" s="153"/>
      <c r="B95" s="156" t="s">
        <v>230</v>
      </c>
      <c r="C95" s="157" t="s">
        <v>133</v>
      </c>
      <c r="D95" s="169">
        <f t="shared" ref="D95:F95" si="87">SUM(D96:D108)</f>
        <v>0</v>
      </c>
      <c r="E95" s="169">
        <f t="shared" si="87"/>
        <v>0</v>
      </c>
      <c r="F95" s="169">
        <f t="shared" si="87"/>
        <v>0</v>
      </c>
    </row>
    <row r="96" spans="1:6" ht="15.6" customHeight="1">
      <c r="A96" s="153"/>
      <c r="B96" s="156" t="s">
        <v>231</v>
      </c>
      <c r="C96" s="157" t="s">
        <v>134</v>
      </c>
      <c r="D96" s="169">
        <f t="shared" ref="D96:F96" si="88">SUM(D97:D109)</f>
        <v>0</v>
      </c>
      <c r="E96" s="169">
        <f t="shared" si="88"/>
        <v>0</v>
      </c>
      <c r="F96" s="169">
        <f t="shared" si="88"/>
        <v>0</v>
      </c>
    </row>
    <row r="97" spans="1:6" ht="15.6" customHeight="1">
      <c r="A97" s="153"/>
      <c r="B97" s="156" t="s">
        <v>232</v>
      </c>
      <c r="C97" s="157" t="s">
        <v>135</v>
      </c>
      <c r="D97" s="169">
        <f t="shared" ref="D97:F97" si="89">SUM(D98:D110)</f>
        <v>0</v>
      </c>
      <c r="E97" s="169">
        <f t="shared" si="89"/>
        <v>0</v>
      </c>
      <c r="F97" s="169">
        <f t="shared" si="89"/>
        <v>0</v>
      </c>
    </row>
    <row r="98" spans="1:6" ht="15.6" customHeight="1">
      <c r="A98" s="153"/>
      <c r="B98" s="156" t="s">
        <v>233</v>
      </c>
      <c r="C98" s="157" t="s">
        <v>136</v>
      </c>
      <c r="D98" s="169">
        <f t="shared" ref="D98:F98" si="90">SUM(D99:D111)</f>
        <v>0</v>
      </c>
      <c r="E98" s="169">
        <f t="shared" si="90"/>
        <v>0</v>
      </c>
      <c r="F98" s="169">
        <f t="shared" si="90"/>
        <v>0</v>
      </c>
    </row>
    <row r="99" spans="1:6" ht="15.6" customHeight="1">
      <c r="A99" s="153"/>
      <c r="B99" s="156" t="s">
        <v>234</v>
      </c>
      <c r="C99" s="157" t="s">
        <v>137</v>
      </c>
      <c r="D99" s="169">
        <f t="shared" ref="D99:F99" si="91">SUM(D100:D112)</f>
        <v>0</v>
      </c>
      <c r="E99" s="169">
        <f t="shared" si="91"/>
        <v>0</v>
      </c>
      <c r="F99" s="169">
        <f t="shared" si="91"/>
        <v>0</v>
      </c>
    </row>
    <row r="100" spans="1:6" ht="15.6" customHeight="1">
      <c r="A100" s="153"/>
      <c r="B100" s="156" t="s">
        <v>235</v>
      </c>
      <c r="C100" s="157" t="s">
        <v>138</v>
      </c>
      <c r="D100" s="169">
        <f t="shared" ref="D100:F100" si="92">SUM(D101:D113)</f>
        <v>0</v>
      </c>
      <c r="E100" s="169">
        <f t="shared" si="92"/>
        <v>0</v>
      </c>
      <c r="F100" s="169">
        <f t="shared" si="92"/>
        <v>0</v>
      </c>
    </row>
    <row r="101" spans="1:6" ht="15.6" customHeight="1">
      <c r="A101" s="153"/>
      <c r="B101" s="156" t="s">
        <v>236</v>
      </c>
      <c r="C101" s="157" t="s">
        <v>139</v>
      </c>
      <c r="D101" s="169">
        <f t="shared" ref="D101:F101" si="93">SUM(D102:D114)</f>
        <v>0</v>
      </c>
      <c r="E101" s="169">
        <f t="shared" si="93"/>
        <v>0</v>
      </c>
      <c r="F101" s="169">
        <f t="shared" si="93"/>
        <v>0</v>
      </c>
    </row>
    <row r="102" spans="1:6" ht="15.6" customHeight="1">
      <c r="A102" s="153"/>
      <c r="B102" s="156" t="s">
        <v>237</v>
      </c>
      <c r="C102" s="157" t="s">
        <v>140</v>
      </c>
      <c r="D102" s="169">
        <f t="shared" ref="D102:F102" si="94">SUM(D103:D115)</f>
        <v>0</v>
      </c>
      <c r="E102" s="169">
        <f t="shared" si="94"/>
        <v>0</v>
      </c>
      <c r="F102" s="169">
        <f t="shared" si="94"/>
        <v>0</v>
      </c>
    </row>
    <row r="103" spans="1:6" ht="15.6" customHeight="1">
      <c r="A103" s="153"/>
      <c r="B103" s="156" t="s">
        <v>238</v>
      </c>
      <c r="C103" s="157" t="s">
        <v>141</v>
      </c>
      <c r="D103" s="169">
        <f t="shared" ref="D103:F103" si="95">SUM(D104:D116)</f>
        <v>0</v>
      </c>
      <c r="E103" s="169">
        <f t="shared" si="95"/>
        <v>0</v>
      </c>
      <c r="F103" s="169">
        <f t="shared" si="95"/>
        <v>0</v>
      </c>
    </row>
    <row r="104" spans="1:6" ht="15.6" customHeight="1">
      <c r="A104" s="153"/>
      <c r="B104" s="156" t="s">
        <v>239</v>
      </c>
      <c r="C104" s="157" t="s">
        <v>142</v>
      </c>
      <c r="D104" s="169">
        <f t="shared" ref="D104:F104" si="96">SUM(D105:D117)</f>
        <v>0</v>
      </c>
      <c r="E104" s="169">
        <f t="shared" si="96"/>
        <v>0</v>
      </c>
      <c r="F104" s="169">
        <f t="shared" si="96"/>
        <v>0</v>
      </c>
    </row>
    <row r="105" spans="1:6" ht="15.6" customHeight="1">
      <c r="A105" s="153"/>
      <c r="B105" s="156" t="s">
        <v>240</v>
      </c>
      <c r="C105" s="157" t="s">
        <v>143</v>
      </c>
      <c r="D105" s="169">
        <f t="shared" ref="D105:F105" si="97">SUM(D106:D118)</f>
        <v>0</v>
      </c>
      <c r="E105" s="169">
        <f t="shared" si="97"/>
        <v>0</v>
      </c>
      <c r="F105" s="169">
        <f t="shared" si="97"/>
        <v>0</v>
      </c>
    </row>
    <row r="106" spans="1:6" ht="15.6" customHeight="1">
      <c r="A106" s="153"/>
      <c r="B106" s="158"/>
      <c r="C106" s="155"/>
      <c r="D106" s="169">
        <f t="shared" ref="D106:F106" si="98">SUM(D107:D119)</f>
        <v>0</v>
      </c>
      <c r="E106" s="169">
        <f t="shared" si="98"/>
        <v>0</v>
      </c>
      <c r="F106" s="169">
        <f t="shared" si="98"/>
        <v>0</v>
      </c>
    </row>
  </sheetData>
  <sheetProtection formatCells="0" formatColumns="0" formatRows="0"/>
  <mergeCells count="9">
    <mergeCell ref="A2:F2"/>
    <mergeCell ref="A3:C3"/>
    <mergeCell ref="A4:A6"/>
    <mergeCell ref="B4:B6"/>
    <mergeCell ref="C4:C6"/>
    <mergeCell ref="D4:F4"/>
    <mergeCell ref="D5:D6"/>
    <mergeCell ref="E5:E6"/>
    <mergeCell ref="F5:F6"/>
  </mergeCells>
  <phoneticPr fontId="0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80" fitToHeight="100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S31"/>
  <sheetViews>
    <sheetView showGridLines="0" showZeros="0" workbookViewId="0">
      <selection activeCell="C10" sqref="C10"/>
    </sheetView>
  </sheetViews>
  <sheetFormatPr defaultColWidth="9.1640625" defaultRowHeight="12.75" customHeight="1"/>
  <cols>
    <col min="1" max="1" width="28.5" customWidth="1"/>
    <col min="2" max="2" width="19.83203125" customWidth="1"/>
    <col min="3" max="9" width="17" customWidth="1"/>
  </cols>
  <sheetData>
    <row r="1" spans="1:227" ht="20.25" customHeight="1">
      <c r="A1" s="35"/>
      <c r="B1" s="15"/>
      <c r="C1" s="9"/>
      <c r="D1" s="9"/>
      <c r="E1" s="88"/>
      <c r="F1" s="9"/>
      <c r="G1" s="88"/>
      <c r="H1" s="9"/>
      <c r="I1" s="88" t="s">
        <v>335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197" t="s">
        <v>267</v>
      </c>
      <c r="B2" s="198"/>
      <c r="C2" s="198"/>
      <c r="D2" s="198"/>
      <c r="E2" s="198"/>
      <c r="F2" s="198"/>
      <c r="G2" s="198"/>
      <c r="H2" s="198"/>
      <c r="I2" s="198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91" t="s">
        <v>38</v>
      </c>
      <c r="B3" s="1"/>
      <c r="C3" s="8"/>
      <c r="D3" s="8"/>
      <c r="E3" s="30"/>
      <c r="F3" s="8"/>
      <c r="G3" s="30"/>
      <c r="H3" s="8"/>
      <c r="I3" s="30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20" t="s">
        <v>268</v>
      </c>
      <c r="B4" s="187" t="s">
        <v>269</v>
      </c>
      <c r="C4" s="200" t="s">
        <v>14</v>
      </c>
      <c r="D4" s="222" t="s">
        <v>270</v>
      </c>
      <c r="E4" s="223"/>
      <c r="F4" s="223"/>
      <c r="G4" s="224"/>
      <c r="H4" s="225" t="s">
        <v>332</v>
      </c>
      <c r="I4" s="226" t="s">
        <v>333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00"/>
      <c r="B5" s="200"/>
      <c r="C5" s="221"/>
      <c r="D5" s="89" t="s">
        <v>50</v>
      </c>
      <c r="E5" s="90" t="s">
        <v>271</v>
      </c>
      <c r="F5" s="89" t="s">
        <v>330</v>
      </c>
      <c r="G5" s="90" t="s">
        <v>331</v>
      </c>
      <c r="H5" s="225"/>
      <c r="I5" s="226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145" customFormat="1" ht="18" customHeight="1">
      <c r="A7" s="110"/>
      <c r="B7" s="103" t="s">
        <v>7</v>
      </c>
      <c r="C7" s="101">
        <f t="shared" ref="C7:D10" si="0">D7</f>
        <v>16294183</v>
      </c>
      <c r="D7" s="159">
        <f t="shared" si="0"/>
        <v>16294183</v>
      </c>
      <c r="E7" s="101">
        <f>E8+E9+E10</f>
        <v>16294183</v>
      </c>
      <c r="F7" s="159"/>
      <c r="G7" s="101"/>
      <c r="H7" s="159"/>
      <c r="I7" s="101"/>
    </row>
    <row r="8" spans="1:227" s="109" customFormat="1" ht="18" customHeight="1">
      <c r="A8" s="104" t="s">
        <v>357</v>
      </c>
      <c r="B8" s="100" t="s">
        <v>273</v>
      </c>
      <c r="C8" s="101">
        <f t="shared" si="0"/>
        <v>12483431</v>
      </c>
      <c r="D8" s="101">
        <f t="shared" si="0"/>
        <v>12483431</v>
      </c>
      <c r="E8" s="101">
        <v>12483431</v>
      </c>
      <c r="F8" s="101"/>
      <c r="G8" s="101"/>
      <c r="H8" s="101"/>
      <c r="I8" s="101"/>
      <c r="J8" s="108"/>
    </row>
    <row r="9" spans="1:227" s="109" customFormat="1" ht="18" customHeight="1">
      <c r="A9" s="110"/>
      <c r="B9" s="100" t="s">
        <v>68</v>
      </c>
      <c r="C9" s="101">
        <f t="shared" si="0"/>
        <v>756896</v>
      </c>
      <c r="D9" s="101">
        <f t="shared" si="0"/>
        <v>756896</v>
      </c>
      <c r="E9" s="101">
        <v>756896</v>
      </c>
      <c r="F9" s="159"/>
      <c r="G9" s="101"/>
      <c r="H9" s="159"/>
      <c r="I9" s="101"/>
    </row>
    <row r="10" spans="1:227" s="109" customFormat="1" ht="18" customHeight="1">
      <c r="A10" s="110"/>
      <c r="B10" s="100" t="s">
        <v>272</v>
      </c>
      <c r="C10" s="101">
        <f t="shared" si="0"/>
        <v>3053856</v>
      </c>
      <c r="D10" s="101">
        <f t="shared" si="0"/>
        <v>3053856</v>
      </c>
      <c r="E10" s="101">
        <v>3053856</v>
      </c>
      <c r="F10" s="159"/>
      <c r="G10" s="101"/>
      <c r="H10" s="159"/>
      <c r="I10" s="101"/>
    </row>
    <row r="11" spans="1:227" s="109" customFormat="1" ht="18" customHeight="1">
      <c r="A11" s="110"/>
      <c r="B11" s="103"/>
      <c r="C11" s="160"/>
      <c r="D11" s="159"/>
      <c r="E11" s="101"/>
      <c r="F11" s="159"/>
      <c r="G11" s="101"/>
      <c r="H11" s="159"/>
      <c r="I11" s="101"/>
    </row>
    <row r="12" spans="1:227" s="109" customFormat="1" ht="18" customHeight="1">
      <c r="A12" s="110"/>
      <c r="B12" s="103"/>
      <c r="C12" s="160"/>
      <c r="D12" s="159"/>
      <c r="E12" s="101"/>
      <c r="F12" s="159"/>
      <c r="G12" s="101"/>
      <c r="H12" s="159"/>
      <c r="I12" s="101"/>
    </row>
    <row r="13" spans="1:227" s="109" customFormat="1" ht="18" customHeight="1">
      <c r="A13" s="110"/>
      <c r="B13" s="103"/>
      <c r="C13" s="160"/>
      <c r="D13" s="159"/>
      <c r="E13" s="101"/>
      <c r="F13" s="159"/>
      <c r="G13" s="101"/>
      <c r="H13" s="159"/>
      <c r="I13" s="101"/>
    </row>
    <row r="14" spans="1:227" s="109" customFormat="1" ht="18" customHeight="1">
      <c r="A14" s="110"/>
      <c r="B14" s="103"/>
      <c r="C14" s="160"/>
      <c r="D14" s="159"/>
      <c r="E14" s="101"/>
      <c r="F14" s="159"/>
      <c r="G14" s="101"/>
      <c r="H14" s="159"/>
      <c r="I14" s="101"/>
    </row>
    <row r="15" spans="1:227" ht="18" customHeight="1">
      <c r="A15" s="54"/>
      <c r="B15" s="57"/>
      <c r="C15" s="59"/>
      <c r="D15" s="56"/>
      <c r="E15" s="55"/>
      <c r="F15" s="56"/>
      <c r="G15" s="55"/>
      <c r="H15" s="56"/>
      <c r="I15" s="55"/>
    </row>
    <row r="16" spans="1:227" ht="18" customHeight="1">
      <c r="A16" s="54"/>
      <c r="B16" s="57"/>
      <c r="C16" s="59"/>
      <c r="D16" s="56"/>
      <c r="E16" s="55"/>
      <c r="F16" s="56"/>
      <c r="G16" s="55"/>
      <c r="H16" s="56"/>
      <c r="I16" s="55"/>
    </row>
    <row r="17" spans="1:9" ht="18" customHeight="1">
      <c r="A17" s="54"/>
      <c r="B17" s="57"/>
      <c r="C17" s="59"/>
      <c r="D17" s="56"/>
      <c r="E17" s="55"/>
      <c r="F17" s="56"/>
      <c r="G17" s="55"/>
      <c r="H17" s="56"/>
      <c r="I17" s="55"/>
    </row>
    <row r="18" spans="1:9" ht="18" customHeight="1"/>
    <row r="19" spans="1:9" ht="18" customHeight="1"/>
    <row r="20" spans="1:9" ht="18" customHeight="1"/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</sheetData>
  <sheetProtection formatCells="0" formatColumns="0" formatRows="0"/>
  <mergeCells count="7">
    <mergeCell ref="A4:A5"/>
    <mergeCell ref="B4:B5"/>
    <mergeCell ref="A2:I2"/>
    <mergeCell ref="C4:C5"/>
    <mergeCell ref="D4:G4"/>
    <mergeCell ref="H4:H5"/>
    <mergeCell ref="I4:I5"/>
  </mergeCells>
  <phoneticPr fontId="0" type="noConversion"/>
  <printOptions horizontalCentered="1"/>
  <pageMargins left="0.3" right="0.17" top="0.47244096365500621" bottom="0.47244096365500621" header="0.31496063461453894" footer="0.2362204818275031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S27"/>
  <sheetViews>
    <sheetView showGridLines="0" showZeros="0" workbookViewId="0"/>
  </sheetViews>
  <sheetFormatPr defaultColWidth="9.1640625" defaultRowHeight="12.75" customHeight="1"/>
  <cols>
    <col min="1" max="1" width="17" customWidth="1"/>
    <col min="2" max="2" width="40" customWidth="1"/>
    <col min="3" max="9" width="17" customWidth="1"/>
    <col min="10" max="10" width="15.5" customWidth="1"/>
  </cols>
  <sheetData>
    <row r="1" spans="1:227" ht="20.25" customHeight="1">
      <c r="A1" s="35"/>
      <c r="B1" s="15"/>
      <c r="C1" s="9"/>
      <c r="D1" s="9"/>
      <c r="E1" s="88"/>
      <c r="F1" s="9"/>
      <c r="G1" s="88"/>
      <c r="H1" s="9"/>
      <c r="I1" s="88" t="s">
        <v>274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197" t="s">
        <v>275</v>
      </c>
      <c r="B2" s="197"/>
      <c r="C2" s="197"/>
      <c r="D2" s="197"/>
      <c r="E2" s="197"/>
      <c r="F2" s="197"/>
      <c r="G2" s="197"/>
      <c r="H2" s="197"/>
      <c r="I2" s="197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91" t="s">
        <v>38</v>
      </c>
      <c r="B3" s="1"/>
      <c r="C3" s="8"/>
      <c r="D3" s="8"/>
      <c r="E3" s="30"/>
      <c r="F3" s="8"/>
      <c r="G3" s="30"/>
      <c r="H3" s="8"/>
      <c r="I3" s="30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20" t="s">
        <v>268</v>
      </c>
      <c r="B4" s="187" t="s">
        <v>276</v>
      </c>
      <c r="C4" s="200" t="s">
        <v>14</v>
      </c>
      <c r="D4" s="222" t="s">
        <v>270</v>
      </c>
      <c r="E4" s="223"/>
      <c r="F4" s="223"/>
      <c r="G4" s="224"/>
      <c r="H4" s="225" t="s">
        <v>332</v>
      </c>
      <c r="I4" s="226" t="s">
        <v>333</v>
      </c>
      <c r="J4" s="227" t="s">
        <v>334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00"/>
      <c r="B5" s="200"/>
      <c r="C5" s="221"/>
      <c r="D5" s="89" t="s">
        <v>50</v>
      </c>
      <c r="E5" s="90" t="s">
        <v>271</v>
      </c>
      <c r="F5" s="89" t="s">
        <v>330</v>
      </c>
      <c r="G5" s="90" t="s">
        <v>331</v>
      </c>
      <c r="H5" s="225"/>
      <c r="I5" s="226"/>
      <c r="J5" s="228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99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49" customFormat="1" ht="18" customHeight="1">
      <c r="A7" s="54"/>
      <c r="B7" s="92" t="s">
        <v>329</v>
      </c>
      <c r="C7" s="55">
        <f>D7</f>
        <v>16453333</v>
      </c>
      <c r="D7" s="55">
        <f>D8+D11+D14+D17+D22+D23</f>
        <v>16453333</v>
      </c>
      <c r="E7" s="55">
        <f>E8+E11+E14+E17+E22+E23</f>
        <v>16453333</v>
      </c>
      <c r="F7" s="56"/>
      <c r="G7" s="55"/>
      <c r="H7" s="56"/>
      <c r="I7" s="55"/>
      <c r="J7" s="47"/>
    </row>
    <row r="8" spans="1:227" ht="18" customHeight="1">
      <c r="A8" s="74" t="s">
        <v>357</v>
      </c>
      <c r="B8" s="174" t="s">
        <v>368</v>
      </c>
      <c r="C8" s="173">
        <v>688000</v>
      </c>
      <c r="D8" s="173">
        <v>688000</v>
      </c>
      <c r="E8" s="173">
        <v>688000</v>
      </c>
      <c r="F8" s="55"/>
      <c r="G8" s="55"/>
      <c r="H8" s="55"/>
      <c r="I8" s="55"/>
      <c r="J8" s="75"/>
    </row>
    <row r="9" spans="1:227" ht="18" customHeight="1">
      <c r="A9" s="54"/>
      <c r="B9" s="174" t="s">
        <v>369</v>
      </c>
      <c r="C9" s="173">
        <v>638000</v>
      </c>
      <c r="D9" s="173">
        <v>638000</v>
      </c>
      <c r="E9" s="173">
        <v>638000</v>
      </c>
      <c r="F9" s="55"/>
      <c r="G9" s="55"/>
      <c r="H9" s="55"/>
      <c r="I9" s="55"/>
      <c r="J9" s="43"/>
    </row>
    <row r="10" spans="1:227" ht="18" customHeight="1">
      <c r="A10" s="54"/>
      <c r="B10" s="174" t="s">
        <v>370</v>
      </c>
      <c r="C10" s="173">
        <v>50000</v>
      </c>
      <c r="D10" s="173">
        <v>50000</v>
      </c>
      <c r="E10" s="173">
        <v>50000</v>
      </c>
      <c r="F10" s="55"/>
      <c r="G10" s="55"/>
      <c r="H10" s="55"/>
      <c r="I10" s="55"/>
      <c r="J10" s="43"/>
    </row>
    <row r="11" spans="1:227" ht="18" customHeight="1">
      <c r="A11" s="54"/>
      <c r="B11" s="174" t="s">
        <v>341</v>
      </c>
      <c r="C11" s="173">
        <v>100000</v>
      </c>
      <c r="D11" s="173">
        <v>100000</v>
      </c>
      <c r="E11" s="173">
        <v>100000</v>
      </c>
      <c r="F11" s="55"/>
      <c r="G11" s="55"/>
      <c r="H11" s="55"/>
      <c r="I11" s="55"/>
      <c r="J11" s="43"/>
    </row>
    <row r="12" spans="1:227" ht="18" customHeight="1">
      <c r="A12" s="54"/>
      <c r="B12" s="174" t="s">
        <v>359</v>
      </c>
      <c r="C12" s="173">
        <v>50000</v>
      </c>
      <c r="D12" s="173">
        <v>50000</v>
      </c>
      <c r="E12" s="173">
        <v>50000</v>
      </c>
      <c r="F12" s="55"/>
      <c r="G12" s="55"/>
      <c r="H12" s="55"/>
      <c r="I12" s="55"/>
      <c r="J12" s="43"/>
    </row>
    <row r="13" spans="1:227" ht="18" customHeight="1">
      <c r="A13" s="43"/>
      <c r="B13" s="174" t="s">
        <v>360</v>
      </c>
      <c r="C13" s="173">
        <v>50000</v>
      </c>
      <c r="D13" s="173">
        <v>50000</v>
      </c>
      <c r="E13" s="173">
        <v>50000</v>
      </c>
      <c r="F13" s="43"/>
      <c r="G13" s="43"/>
      <c r="H13" s="43"/>
      <c r="I13" s="43"/>
      <c r="J13" s="43"/>
    </row>
    <row r="14" spans="1:227" ht="18" customHeight="1">
      <c r="A14" s="43"/>
      <c r="B14" s="174" t="s">
        <v>342</v>
      </c>
      <c r="C14" s="173">
        <v>1470000</v>
      </c>
      <c r="D14" s="173">
        <v>1470000</v>
      </c>
      <c r="E14" s="173">
        <v>1470000</v>
      </c>
      <c r="F14" s="43"/>
      <c r="G14" s="43"/>
      <c r="H14" s="43"/>
      <c r="I14" s="43"/>
      <c r="J14" s="43"/>
    </row>
    <row r="15" spans="1:227" ht="18" customHeight="1">
      <c r="A15" s="43"/>
      <c r="B15" s="174" t="s">
        <v>363</v>
      </c>
      <c r="C15" s="173">
        <v>200000</v>
      </c>
      <c r="D15" s="173">
        <v>200000</v>
      </c>
      <c r="E15" s="173">
        <v>200000</v>
      </c>
      <c r="F15" s="43"/>
      <c r="G15" s="43"/>
      <c r="H15" s="43"/>
      <c r="I15" s="43"/>
      <c r="J15" s="43"/>
    </row>
    <row r="16" spans="1:227" ht="18" customHeight="1">
      <c r="A16" s="43"/>
      <c r="B16" s="174" t="s">
        <v>361</v>
      </c>
      <c r="C16" s="173">
        <v>1270000</v>
      </c>
      <c r="D16" s="173">
        <v>1270000</v>
      </c>
      <c r="E16" s="173">
        <v>1270000</v>
      </c>
      <c r="F16" s="43"/>
      <c r="G16" s="43"/>
      <c r="H16" s="43"/>
      <c r="I16" s="43"/>
      <c r="J16" s="43"/>
    </row>
    <row r="17" spans="1:10" ht="18" customHeight="1">
      <c r="A17" s="43"/>
      <c r="B17" s="174" t="s">
        <v>343</v>
      </c>
      <c r="C17" s="173">
        <v>11700000</v>
      </c>
      <c r="D17" s="173">
        <v>11700000</v>
      </c>
      <c r="E17" s="173">
        <v>11700000</v>
      </c>
      <c r="F17" s="43"/>
      <c r="G17" s="43"/>
      <c r="H17" s="43"/>
      <c r="I17" s="43"/>
      <c r="J17" s="43"/>
    </row>
    <row r="18" spans="1:10" ht="18" customHeight="1">
      <c r="A18" s="43"/>
      <c r="B18" s="174" t="s">
        <v>364</v>
      </c>
      <c r="C18" s="173">
        <v>11450000</v>
      </c>
      <c r="D18" s="173">
        <v>11450000</v>
      </c>
      <c r="E18" s="173">
        <v>11450000</v>
      </c>
      <c r="F18" s="43"/>
      <c r="G18" s="43"/>
      <c r="H18" s="43"/>
      <c r="I18" s="43"/>
      <c r="J18" s="43"/>
    </row>
    <row r="19" spans="1:10" ht="18" customHeight="1">
      <c r="A19" s="43"/>
      <c r="B19" s="174" t="s">
        <v>371</v>
      </c>
      <c r="C19" s="173">
        <v>50000</v>
      </c>
      <c r="D19" s="173">
        <v>50000</v>
      </c>
      <c r="E19" s="173">
        <v>50000</v>
      </c>
      <c r="F19" s="43"/>
      <c r="G19" s="43"/>
      <c r="H19" s="43"/>
      <c r="I19" s="43"/>
      <c r="J19" s="43"/>
    </row>
    <row r="20" spans="1:10" ht="18" customHeight="1">
      <c r="A20" s="43"/>
      <c r="B20" s="174" t="s">
        <v>362</v>
      </c>
      <c r="C20" s="173">
        <v>200000</v>
      </c>
      <c r="D20" s="173">
        <v>200000</v>
      </c>
      <c r="E20" s="173">
        <v>200000</v>
      </c>
      <c r="F20" s="43"/>
      <c r="G20" s="43"/>
      <c r="H20" s="43"/>
      <c r="I20" s="43"/>
      <c r="J20" s="43"/>
    </row>
    <row r="21" spans="1:10" ht="18.75" customHeight="1">
      <c r="A21" s="43"/>
      <c r="B21" s="175" t="s">
        <v>365</v>
      </c>
      <c r="C21" s="173">
        <v>1400000</v>
      </c>
      <c r="D21" s="173">
        <v>1400000</v>
      </c>
      <c r="E21" s="173">
        <v>1400000</v>
      </c>
      <c r="F21" s="43"/>
      <c r="G21" s="43"/>
      <c r="H21" s="43"/>
      <c r="I21" s="43"/>
      <c r="J21" s="43"/>
    </row>
    <row r="22" spans="1:10" ht="18" customHeight="1">
      <c r="A22" s="43"/>
      <c r="B22" s="176" t="s">
        <v>366</v>
      </c>
      <c r="C22" s="173">
        <v>1400000</v>
      </c>
      <c r="D22" s="173">
        <v>1400000</v>
      </c>
      <c r="E22" s="173">
        <v>1400000</v>
      </c>
      <c r="F22" s="43"/>
      <c r="G22" s="43"/>
      <c r="H22" s="43"/>
      <c r="I22" s="43"/>
      <c r="J22" s="43"/>
    </row>
    <row r="23" spans="1:10" ht="18" customHeight="1">
      <c r="A23" s="43"/>
      <c r="B23" s="176" t="s">
        <v>337</v>
      </c>
      <c r="C23" s="173">
        <v>1095333</v>
      </c>
      <c r="D23" s="173">
        <v>1095333</v>
      </c>
      <c r="E23" s="173">
        <v>1095333</v>
      </c>
      <c r="F23" s="43"/>
      <c r="G23" s="43"/>
      <c r="H23" s="43"/>
      <c r="I23" s="43"/>
      <c r="J23" s="43"/>
    </row>
    <row r="24" spans="1:10" ht="18" customHeight="1">
      <c r="A24" s="43"/>
      <c r="B24" s="176" t="s">
        <v>367</v>
      </c>
      <c r="C24" s="173">
        <v>1095333</v>
      </c>
      <c r="D24" s="173">
        <v>1095333</v>
      </c>
      <c r="E24" s="173">
        <v>1095333</v>
      </c>
      <c r="F24" s="43"/>
      <c r="G24" s="43"/>
      <c r="H24" s="43"/>
      <c r="I24" s="43"/>
      <c r="J24" s="43"/>
    </row>
    <row r="25" spans="1:10" ht="18" customHeight="1"/>
    <row r="26" spans="1:10" ht="18" customHeight="1"/>
    <row r="27" spans="1:10" ht="18" customHeight="1"/>
  </sheetData>
  <sheetProtection formatCells="0" formatColumns="0" formatRows="0"/>
  <mergeCells count="8">
    <mergeCell ref="A2:I2"/>
    <mergeCell ref="J4:J5"/>
    <mergeCell ref="D4:G4"/>
    <mergeCell ref="H4:H5"/>
    <mergeCell ref="I4:I5"/>
    <mergeCell ref="A4:A5"/>
    <mergeCell ref="B4:B5"/>
    <mergeCell ref="C4:C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90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25</vt:i4>
      </vt:variant>
    </vt:vector>
  </HeadingPairs>
  <TitlesOfParts>
    <vt:vector size="40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财政拨款收支总体情况表!Print_Area</vt:lpstr>
      <vt:lpstr>封面!Print_Area</vt:lpstr>
      <vt:lpstr>收入总体情况表!Print_Area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支出总体情况表!Print_Area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2018-03-12T08:56:15Z</cp:lastPrinted>
  <dcterms:created xsi:type="dcterms:W3CDTF">2018-03-05T01:02:02Z</dcterms:created>
  <dcterms:modified xsi:type="dcterms:W3CDTF">2018-04-02T08:04:11Z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