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清单" sheetId="2" r:id="rId1"/>
    <sheet name="汇总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<sst xmlns="http://schemas.openxmlformats.org/spreadsheetml/2006/main" count="475" uniqueCount="311">
  <si>
    <t>省道S222线梅州梅县横町奇至鹧鸪段灾毁恢复重建工程</t>
  </si>
  <si>
    <t>工程量清单</t>
  </si>
  <si>
    <t>最高投标限价（元）：</t>
  </si>
  <si>
    <t>下浮率
（请在此输入）：</t>
  </si>
  <si>
    <t>%</t>
  </si>
  <si>
    <t>投标总报价（元）：</t>
  </si>
  <si>
    <t>说明：投标人只需在下浮率空白单元格中
填入两位小数点的数值即可。</t>
  </si>
  <si>
    <t>工程量清单预算表-一级子目工程量清单表</t>
  </si>
  <si>
    <t>建设项目名称:省道S222线梅州梅县横町奇至鹧鸪段灾毁恢复重建工程</t>
  </si>
  <si>
    <t>合同段:</t>
  </si>
  <si>
    <t>编制范围: 省道S222线梅州梅县横町奇至鹧鸪段灾毁恢复重建工程</t>
  </si>
  <si>
    <t>第 1 页</t>
  </si>
  <si>
    <t>共 7 页</t>
  </si>
  <si>
    <t>招预 3-3 表</t>
  </si>
  <si>
    <t>100章  总则</t>
  </si>
  <si>
    <t>清单子目编码</t>
  </si>
  <si>
    <t>清单子目名称</t>
  </si>
  <si>
    <t>单位</t>
  </si>
  <si>
    <t>数量</t>
  </si>
  <si>
    <t>单价(元)</t>
  </si>
  <si>
    <t>下浮率
（%）</t>
  </si>
  <si>
    <t>下浮后单价
(元)</t>
  </si>
  <si>
    <t>合价(元)</t>
  </si>
  <si>
    <t>101-1</t>
  </si>
  <si>
    <t>保险费</t>
  </si>
  <si>
    <t>总额</t>
  </si>
  <si>
    <t>1010201</t>
  </si>
  <si>
    <t>临时保通道路</t>
  </si>
  <si>
    <t>11001</t>
  </si>
  <si>
    <t>施工场地建设费</t>
  </si>
  <si>
    <t>11002</t>
  </si>
  <si>
    <t>安全生产费</t>
  </si>
  <si>
    <t>401</t>
  </si>
  <si>
    <t>基本预备费</t>
  </si>
  <si>
    <t>100 章  小计</t>
  </si>
  <si>
    <t xml:space="preserve">编制: </t>
  </si>
  <si>
    <t>复核:</t>
  </si>
  <si>
    <t>第 2 页</t>
  </si>
  <si>
    <t>第200章  路基工程</t>
  </si>
  <si>
    <t>202-1</t>
  </si>
  <si>
    <t>清理与掘除</t>
  </si>
  <si>
    <t>202-1-1</t>
  </si>
  <si>
    <t>清理现场</t>
  </si>
  <si>
    <t>m2</t>
  </si>
  <si>
    <t>202-1-2</t>
  </si>
  <si>
    <t>砍伐树木</t>
  </si>
  <si>
    <t>棵</t>
  </si>
  <si>
    <t>202-2</t>
  </si>
  <si>
    <t>挖除旧路面</t>
  </si>
  <si>
    <t>202-2-1</t>
  </si>
  <si>
    <t>挖除水泥混凝土路面</t>
  </si>
  <si>
    <t>m3</t>
  </si>
  <si>
    <t>202-2-2</t>
  </si>
  <si>
    <t>挖除沥青混凝土路面</t>
  </si>
  <si>
    <t>202-2-4</t>
  </si>
  <si>
    <t>挖除各类稳定土基层</t>
  </si>
  <si>
    <t>202-3</t>
  </si>
  <si>
    <t>拆除结构物</t>
  </si>
  <si>
    <t>202-3-3</t>
  </si>
  <si>
    <t>拆除砖、石及其他砌体结构</t>
  </si>
  <si>
    <t>202-3-6</t>
  </si>
  <si>
    <t>拆除波形护栏</t>
  </si>
  <si>
    <t>根</t>
  </si>
  <si>
    <t>203-1</t>
  </si>
  <si>
    <t>路基挖方</t>
  </si>
  <si>
    <t>203-1-1</t>
  </si>
  <si>
    <t>挖土方</t>
  </si>
  <si>
    <t>203-1-2</t>
  </si>
  <si>
    <t>挖石方</t>
  </si>
  <si>
    <t>204-1</t>
  </si>
  <si>
    <t>路基填筑</t>
  </si>
  <si>
    <t>204-1-2</t>
  </si>
  <si>
    <t>利用土方</t>
  </si>
  <si>
    <t>204-1-3</t>
  </si>
  <si>
    <t>利用石方</t>
  </si>
  <si>
    <t>204-1-5</t>
  </si>
  <si>
    <t>借土填方</t>
  </si>
  <si>
    <t>204-1-7</t>
  </si>
  <si>
    <t>结构物台背回填</t>
  </si>
  <si>
    <t>204-1-7-3</t>
  </si>
  <si>
    <t>回填砂砾</t>
  </si>
  <si>
    <t>205-1</t>
  </si>
  <si>
    <t>软土地基处理</t>
  </si>
  <si>
    <t>205-1-22</t>
  </si>
  <si>
    <t>钢板桩防护（SP-IV型拉森钢板桩）</t>
  </si>
  <si>
    <t>kg</t>
  </si>
  <si>
    <t>207-1</t>
  </si>
  <si>
    <t>边沟</t>
  </si>
  <si>
    <t>207-1-5</t>
  </si>
  <si>
    <t>现浇混凝土边沟</t>
  </si>
  <si>
    <t>207-1-5-4</t>
  </si>
  <si>
    <t>C20现浇混凝土</t>
  </si>
  <si>
    <t>207-3</t>
  </si>
  <si>
    <t>截水沟</t>
  </si>
  <si>
    <t>207-3-3</t>
  </si>
  <si>
    <t>混凝土预制块截水沟</t>
  </si>
  <si>
    <t>207-3-3-4</t>
  </si>
  <si>
    <t>C20混凝土预制块</t>
  </si>
  <si>
    <t>207-3-4</t>
  </si>
  <si>
    <t>现浇混凝土截水沟</t>
  </si>
  <si>
    <t>207-3-4-4</t>
  </si>
  <si>
    <t>207-4</t>
  </si>
  <si>
    <t>急流槽或跌水</t>
  </si>
  <si>
    <t>207-4-4</t>
  </si>
  <si>
    <t>现浇混凝土急流槽</t>
  </si>
  <si>
    <t>207-4-4-4</t>
  </si>
  <si>
    <t>207-4-5</t>
  </si>
  <si>
    <t>检查踏步</t>
  </si>
  <si>
    <t>207-4-5-4</t>
  </si>
  <si>
    <t>C20预制混凝土</t>
  </si>
  <si>
    <t>207-4-6</t>
  </si>
  <si>
    <t>踏步护手</t>
  </si>
  <si>
    <t>207-4-6-1</t>
  </si>
  <si>
    <t>现浇踏步护手</t>
  </si>
  <si>
    <t>m</t>
  </si>
  <si>
    <t>208-1</t>
  </si>
  <si>
    <t>植物护坡</t>
  </si>
  <si>
    <t>208-1-2</t>
  </si>
  <si>
    <t>三维植被网护坡</t>
  </si>
  <si>
    <t>208-1-3</t>
  </si>
  <si>
    <t>喷播草灌护坡</t>
  </si>
  <si>
    <t>208-1-7</t>
  </si>
  <si>
    <t>主动防护网</t>
  </si>
  <si>
    <t xml:space="preserve">复核: </t>
  </si>
  <si>
    <t>第 3 页</t>
  </si>
  <si>
    <t>208-3</t>
  </si>
  <si>
    <t>浆砌片石护坡</t>
  </si>
  <si>
    <t>208-3-3</t>
  </si>
  <si>
    <t>实体式浆砌片石护坡</t>
  </si>
  <si>
    <t>208-4</t>
  </si>
  <si>
    <t>混凝土护坡</t>
  </si>
  <si>
    <t>208-4-3</t>
  </si>
  <si>
    <t>C20混凝土护坡</t>
  </si>
  <si>
    <t>208-4-4</t>
  </si>
  <si>
    <t>C25混凝土护坡</t>
  </si>
  <si>
    <t>208-5</t>
  </si>
  <si>
    <t>护面墙</t>
  </si>
  <si>
    <t>208-5-2</t>
  </si>
  <si>
    <t>现浇混凝土护面</t>
  </si>
  <si>
    <t>208-5-2-3</t>
  </si>
  <si>
    <t>C20混凝土护面</t>
  </si>
  <si>
    <t>209</t>
  </si>
  <si>
    <t>挡土墙</t>
  </si>
  <si>
    <t>209-3</t>
  </si>
  <si>
    <t>混凝土挡土墙</t>
  </si>
  <si>
    <t>209-3-1</t>
  </si>
  <si>
    <t>挡墙混凝土</t>
  </si>
  <si>
    <t>209-3-1-4</t>
  </si>
  <si>
    <t>C25片石混凝土基础</t>
  </si>
  <si>
    <t>209-3-1-6</t>
  </si>
  <si>
    <t>C20混凝土护脚</t>
  </si>
  <si>
    <t>209-3-1-7</t>
  </si>
  <si>
    <t>C25混凝土挡土墙</t>
  </si>
  <si>
    <t>213-1</t>
  </si>
  <si>
    <t>预应力锚索</t>
  </si>
  <si>
    <t>213-1-1</t>
  </si>
  <si>
    <t>普通预应力钢绞线</t>
  </si>
  <si>
    <t>213-1-1-2</t>
  </si>
  <si>
    <t>4孔</t>
  </si>
  <si>
    <t>213-1-4</t>
  </si>
  <si>
    <t>墩锚</t>
  </si>
  <si>
    <t>213-1-4-1</t>
  </si>
  <si>
    <t>C20混凝土垫层</t>
  </si>
  <si>
    <t>213-1-4-2</t>
  </si>
  <si>
    <t>C35混凝土</t>
  </si>
  <si>
    <t>213-3</t>
  </si>
  <si>
    <t>锚杆</t>
  </si>
  <si>
    <t>213-3-1</t>
  </si>
  <si>
    <t>普通钢筋锚杆</t>
  </si>
  <si>
    <t>213-3-1-1</t>
  </si>
  <si>
    <t>砂浆锚杆</t>
  </si>
  <si>
    <t>213-4</t>
  </si>
  <si>
    <t>C35框架梁混凝土</t>
  </si>
  <si>
    <t>213-5</t>
  </si>
  <si>
    <t>框架梁钢筋</t>
  </si>
  <si>
    <t>218</t>
  </si>
  <si>
    <t>其他防护</t>
  </si>
  <si>
    <t>218-1</t>
  </si>
  <si>
    <t>斜孔排水</t>
  </si>
  <si>
    <t>200 章  小计</t>
  </si>
  <si>
    <t>第 4 页</t>
  </si>
  <si>
    <t>第300章  路面工程</t>
  </si>
  <si>
    <t>302-1</t>
  </si>
  <si>
    <t>垫层</t>
  </si>
  <si>
    <t>302-1-1</t>
  </si>
  <si>
    <t>碎石垫层</t>
  </si>
  <si>
    <t>304</t>
  </si>
  <si>
    <t>水泥稳定土底基层、基层</t>
  </si>
  <si>
    <t>304-1</t>
  </si>
  <si>
    <t>304-1-2</t>
  </si>
  <si>
    <t>4%含量水泥稳定碎石基层（厚18cm）</t>
  </si>
  <si>
    <t>304-1-3</t>
  </si>
  <si>
    <t>5%含量水泥稳定碎石基层(厚25cm)</t>
  </si>
  <si>
    <t>308-2</t>
  </si>
  <si>
    <t>黏层</t>
  </si>
  <si>
    <t>308-2-2</t>
  </si>
  <si>
    <t>改性乳化沥青粘层</t>
  </si>
  <si>
    <t>310-2</t>
  </si>
  <si>
    <t>封层</t>
  </si>
  <si>
    <t>310-2-1</t>
  </si>
  <si>
    <t>沥青表处封层</t>
  </si>
  <si>
    <t>311-1</t>
  </si>
  <si>
    <t>细粒式改性沥青混合料</t>
  </si>
  <si>
    <t>311-1-4</t>
  </si>
  <si>
    <t>厚35mm</t>
  </si>
  <si>
    <t>311-2</t>
  </si>
  <si>
    <t>中粒式改性沥青混合料</t>
  </si>
  <si>
    <t>311-2-4</t>
  </si>
  <si>
    <t>厚40mm</t>
  </si>
  <si>
    <t>312-1</t>
  </si>
  <si>
    <t>普通水泥混凝土面板</t>
  </si>
  <si>
    <t>312-1-2</t>
  </si>
  <si>
    <t>厚200mm以内面板</t>
  </si>
  <si>
    <t>313-1</t>
  </si>
  <si>
    <t>培土路肩</t>
  </si>
  <si>
    <t>316-5</t>
  </si>
  <si>
    <t>路面灌缝</t>
  </si>
  <si>
    <t>300 章  小计</t>
  </si>
  <si>
    <t>第 5 页</t>
  </si>
  <si>
    <t>第400章  桥梁、涵洞工程</t>
  </si>
  <si>
    <t>422-2</t>
  </si>
  <si>
    <t>涵洞基础垫层</t>
  </si>
  <si>
    <t>422-2-1</t>
  </si>
  <si>
    <t>砂砾垫层</t>
  </si>
  <si>
    <t>422-3</t>
  </si>
  <si>
    <t>涵管、涵身混凝土基础</t>
  </si>
  <si>
    <t>422-3-4</t>
  </si>
  <si>
    <t>C30混凝土</t>
  </si>
  <si>
    <t>422-5</t>
  </si>
  <si>
    <t>基础钢筋</t>
  </si>
  <si>
    <t>422-10</t>
  </si>
  <si>
    <t>盖板涵涵身</t>
  </si>
  <si>
    <t>422-10-1</t>
  </si>
  <si>
    <t>混凝土涵身</t>
  </si>
  <si>
    <t>422-10-1-5</t>
  </si>
  <si>
    <t>422-11</t>
  </si>
  <si>
    <t>盖板涵盖板</t>
  </si>
  <si>
    <t>422-11-1</t>
  </si>
  <si>
    <t>现浇混凝土盖板</t>
  </si>
  <si>
    <t>422-11-1-6</t>
  </si>
  <si>
    <t>C35现浇混凝土</t>
  </si>
  <si>
    <t>422-11-3</t>
  </si>
  <si>
    <t>盖板钢筋</t>
  </si>
  <si>
    <t>422-13</t>
  </si>
  <si>
    <t>台帽、帽石、护栏基座</t>
  </si>
  <si>
    <t>422-13-1</t>
  </si>
  <si>
    <t>台帽、帽石、护栏基座混凝土</t>
  </si>
  <si>
    <t>422-13-1-2</t>
  </si>
  <si>
    <t>C20混凝土</t>
  </si>
  <si>
    <t>422-14</t>
  </si>
  <si>
    <t>砂浆抹面</t>
  </si>
  <si>
    <t>400 章  小计</t>
  </si>
  <si>
    <t>第 6 页</t>
  </si>
  <si>
    <t>第600章  交通安全设施</t>
  </si>
  <si>
    <t>602-2</t>
  </si>
  <si>
    <t>单面波形梁钢护栏</t>
  </si>
  <si>
    <t>602-2-1</t>
  </si>
  <si>
    <t>Gr-A-4C</t>
  </si>
  <si>
    <t>602-2-2</t>
  </si>
  <si>
    <t>Gr-A-4E</t>
  </si>
  <si>
    <t>602-2-3</t>
  </si>
  <si>
    <t>Gr-C-4E</t>
  </si>
  <si>
    <t>605-1</t>
  </si>
  <si>
    <t>热熔型涂料路面标线</t>
  </si>
  <si>
    <t>605-1-2</t>
  </si>
  <si>
    <t>反光型</t>
  </si>
  <si>
    <t>605-8</t>
  </si>
  <si>
    <t>轮廓标</t>
  </si>
  <si>
    <t>605-8-2</t>
  </si>
  <si>
    <t>附着式轮廓标</t>
  </si>
  <si>
    <t>个</t>
  </si>
  <si>
    <t>600 章  小计</t>
  </si>
  <si>
    <t>第 7 页</t>
  </si>
  <si>
    <t>第700章  绿化及环境保护设施</t>
  </si>
  <si>
    <t>703-2</t>
  </si>
  <si>
    <t>喷播植草</t>
  </si>
  <si>
    <t>700 章  小计</t>
  </si>
  <si>
    <t>工程量清单预算表-总表</t>
  </si>
  <si>
    <t>建设项目名称: 省道S222线梅州梅县横町奇至鹧鸪段灾毁恢复重建工程</t>
  </si>
  <si>
    <t>共 1 页</t>
  </si>
  <si>
    <t>招预 3-2 表</t>
  </si>
  <si>
    <t>序号</t>
  </si>
  <si>
    <t>金额(元)</t>
  </si>
  <si>
    <t>1</t>
  </si>
  <si>
    <t>100</t>
  </si>
  <si>
    <t>总则</t>
  </si>
  <si>
    <t>2</t>
  </si>
  <si>
    <t>200</t>
  </si>
  <si>
    <t>路基工程</t>
  </si>
  <si>
    <t>3</t>
  </si>
  <si>
    <t>300</t>
  </si>
  <si>
    <t>路面工程</t>
  </si>
  <si>
    <t>4</t>
  </si>
  <si>
    <t>400</t>
  </si>
  <si>
    <t>桥梁、涵洞工程</t>
  </si>
  <si>
    <t>5</t>
  </si>
  <si>
    <t>500</t>
  </si>
  <si>
    <t>隧道工程</t>
  </si>
  <si>
    <t>6</t>
  </si>
  <si>
    <t>600</t>
  </si>
  <si>
    <t>交通安全设施</t>
  </si>
  <si>
    <t>7</t>
  </si>
  <si>
    <t>700</t>
  </si>
  <si>
    <t>绿化及环境保护工程</t>
  </si>
  <si>
    <t>8</t>
  </si>
  <si>
    <t>800</t>
  </si>
  <si>
    <t>管理、养护设施</t>
  </si>
  <si>
    <t>9</t>
  </si>
  <si>
    <t>900</t>
  </si>
  <si>
    <t>管理、养护及服务房屋</t>
  </si>
  <si>
    <t>第100章至900章清单合计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</si>
</sst>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  <numFmt numFmtId="179" formatCode="0.00_);[Red]\(0.00\)"/>
    <numFmt numFmtId="180" formatCode="0_);[Red]\(0\)"/>
  </numFmts>
  <fonts count="3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sz val="9"/>
      <color indexed="8"/>
      <name val="宋体"/>
      <charset val="134"/>
    </font>
    <font>
      <sz val="9"/>
      <color indexed="8"/>
      <name val="Arial Narrow"/>
      <charset val="134"/>
    </font>
    <font>
      <sz val="10"/>
      <color rgb="FF000000"/>
      <name val="Arial"/>
      <charset val="134"/>
    </font>
    <font>
      <sz val="19"/>
      <color theme="1"/>
      <name val="方正小标宋简体"/>
      <charset val="134"/>
    </font>
    <font>
      <sz val="24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9"/>
      <color rgb="FF000000"/>
      <name val="Arial Narrow"/>
      <charset val="134"/>
    </font>
    <font>
      <sz val="9"/>
      <color rgb="FFFF0000"/>
      <name val="Arial Narro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smart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8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horizontal="center" vertical="center"/>
    </xf>
    <xf numFmtId="0" fontId="8" fillId="0" borderId="0">
      <alignment vertical="center"/>
    </xf>
  </cellStyleXfs>
  <cellXfs count="88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176" fontId="0" fillId="0" borderId="0" xfId="0" applyNumberFormat="1" applyAlignment="1">
      <alignment horizontal="left" vertical="center" wrapText="1"/>
    </xf>
    <xf numFmtId="177" fontId="0" fillId="0" borderId="0" xfId="0" applyNumberFormat="1" applyAlignment="1">
      <alignment horizontal="right" vertical="center" wrapText="1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vertical="top"/>
    </xf>
    <xf numFmtId="177" fontId="5" fillId="0" borderId="0" xfId="0" applyNumberFormat="1" applyFont="1" applyAlignment="1">
      <alignment horizontal="right" vertical="top"/>
    </xf>
    <xf numFmtId="0" fontId="6" fillId="0" borderId="0" xfId="50" applyFont="1" applyAlignment="1">
      <alignment horizontal="center" vertical="center" wrapText="1"/>
    </xf>
    <xf numFmtId="176" fontId="6" fillId="0" borderId="0" xfId="50" applyNumberFormat="1" applyFont="1" applyAlignment="1">
      <alignment horizontal="center" vertical="center" wrapText="1"/>
    </xf>
    <xf numFmtId="177" fontId="6" fillId="0" borderId="0" xfId="50" applyNumberFormat="1" applyFont="1" applyAlignment="1">
      <alignment horizontal="right" vertical="center" wrapText="1"/>
    </xf>
    <xf numFmtId="0" fontId="6" fillId="0" borderId="0" xfId="50" applyFont="1" applyAlignment="1">
      <alignment horizontal="center" vertical="center"/>
    </xf>
    <xf numFmtId="176" fontId="6" fillId="0" borderId="0" xfId="50" applyNumberFormat="1" applyFont="1" applyAlignment="1">
      <alignment horizontal="center" vertical="center"/>
    </xf>
    <xf numFmtId="177" fontId="6" fillId="0" borderId="0" xfId="50" applyNumberFormat="1" applyFont="1" applyAlignment="1">
      <alignment horizontal="right" vertical="center"/>
    </xf>
    <xf numFmtId="0" fontId="7" fillId="0" borderId="0" xfId="50" applyFont="1" applyAlignment="1">
      <alignment horizontal="center" vertical="center"/>
    </xf>
    <xf numFmtId="176" fontId="7" fillId="0" borderId="0" xfId="50" applyNumberFormat="1" applyFont="1" applyAlignment="1">
      <alignment horizontal="center" vertical="center"/>
    </xf>
    <xf numFmtId="177" fontId="7" fillId="0" borderId="0" xfId="50" applyNumberFormat="1" applyFont="1" applyAlignment="1">
      <alignment horizontal="right" vertical="center"/>
    </xf>
    <xf numFmtId="0" fontId="8" fillId="0" borderId="0" xfId="50">
      <alignment vertical="center"/>
    </xf>
    <xf numFmtId="0" fontId="8" fillId="0" borderId="0" xfId="50" applyAlignment="1">
      <alignment vertical="center" wrapText="1"/>
    </xf>
    <xf numFmtId="176" fontId="8" fillId="0" borderId="0" xfId="50" applyNumberFormat="1">
      <alignment vertical="center"/>
    </xf>
    <xf numFmtId="177" fontId="8" fillId="0" borderId="0" xfId="50" applyNumberFormat="1" applyAlignment="1">
      <alignment horizontal="right" vertical="center"/>
    </xf>
    <xf numFmtId="0" fontId="9" fillId="0" borderId="0" xfId="50" applyFont="1" applyAlignment="1">
      <alignment horizontal="right" vertical="center" wrapText="1"/>
    </xf>
    <xf numFmtId="178" fontId="10" fillId="0" borderId="0" xfId="50" applyNumberFormat="1" applyFont="1" applyAlignment="1">
      <alignment horizontal="left" vertical="center"/>
    </xf>
    <xf numFmtId="176" fontId="10" fillId="0" borderId="0" xfId="50" applyNumberFormat="1" applyFont="1" applyAlignment="1">
      <alignment horizontal="left" vertical="center"/>
    </xf>
    <xf numFmtId="177" fontId="10" fillId="0" borderId="0" xfId="50" applyNumberFormat="1" applyFont="1" applyAlignment="1">
      <alignment horizontal="right" vertical="center"/>
    </xf>
    <xf numFmtId="0" fontId="10" fillId="0" borderId="0" xfId="50" applyFont="1">
      <alignment vertical="center"/>
    </xf>
    <xf numFmtId="176" fontId="10" fillId="0" borderId="0" xfId="50" applyNumberFormat="1" applyFont="1" applyAlignment="1">
      <alignment horizontal="center" vertical="center"/>
    </xf>
    <xf numFmtId="0" fontId="11" fillId="0" borderId="0" xfId="50" applyFont="1">
      <alignment vertical="center"/>
    </xf>
    <xf numFmtId="0" fontId="9" fillId="0" borderId="0" xfId="50" applyFont="1" applyAlignment="1">
      <alignment horizontal="center" vertical="center" wrapText="1"/>
    </xf>
    <xf numFmtId="177" fontId="10" fillId="0" borderId="6" xfId="50" applyNumberFormat="1" applyFont="1" applyBorder="1" applyAlignment="1" applyProtection="1">
      <alignment horizontal="center" vertical="center"/>
      <protection locked="0"/>
    </xf>
    <xf numFmtId="176" fontId="10" fillId="0" borderId="4" xfId="50" applyNumberFormat="1" applyFont="1" applyBorder="1" applyAlignment="1" applyProtection="1">
      <alignment horizontal="center" vertical="center"/>
      <protection locked="0"/>
    </xf>
    <xf numFmtId="177" fontId="8" fillId="0" borderId="0" xfId="50" applyNumberFormat="1" applyAlignment="1">
      <alignment horizontal="right" vertical="center" wrapText="1"/>
    </xf>
    <xf numFmtId="0" fontId="12" fillId="0" borderId="0" xfId="50" applyFont="1" applyAlignment="1">
      <alignment horizontal="center" vertical="center" wrapText="1"/>
    </xf>
    <xf numFmtId="176" fontId="12" fillId="0" borderId="0" xfId="50" applyNumberFormat="1" applyFont="1" applyAlignment="1">
      <alignment horizontal="center" vertical="center" wrapText="1"/>
    </xf>
    <xf numFmtId="177" fontId="12" fillId="0" borderId="0" xfId="5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shrinkToFit="1"/>
    </xf>
    <xf numFmtId="176" fontId="13" fillId="0" borderId="0" xfId="0" applyNumberFormat="1" applyFont="1" applyAlignment="1">
      <alignment horizontal="center" vertical="center" shrinkToFit="1"/>
    </xf>
    <xf numFmtId="177" fontId="13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horizontal="left"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10" xfId="0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7" fontId="3" fillId="0" borderId="10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right" vertical="center" shrinkToFit="1"/>
    </xf>
    <xf numFmtId="0" fontId="3" fillId="0" borderId="5" xfId="49" applyFont="1" applyBorder="1" applyAlignment="1">
      <alignment horizontal="center" vertical="center" wrapText="1"/>
    </xf>
    <xf numFmtId="179" fontId="3" fillId="0" borderId="5" xfId="49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shrinkToFit="1"/>
    </xf>
    <xf numFmtId="0" fontId="3" fillId="0" borderId="5" xfId="0" applyFont="1" applyBorder="1" applyAlignment="1">
      <alignment horizontal="left" shrinkToFit="1"/>
    </xf>
    <xf numFmtId="0" fontId="3" fillId="0" borderId="5" xfId="0" applyFont="1" applyBorder="1" applyAlignment="1">
      <alignment horizontal="center" shrinkToFit="1"/>
    </xf>
    <xf numFmtId="176" fontId="4" fillId="0" borderId="5" xfId="0" applyNumberFormat="1" applyFont="1" applyBorder="1" applyAlignment="1">
      <alignment horizontal="right" shrinkToFit="1"/>
    </xf>
    <xf numFmtId="177" fontId="4" fillId="0" borderId="5" xfId="0" applyNumberFormat="1" applyFont="1" applyBorder="1" applyAlignment="1">
      <alignment horizontal="right" shrinkToFit="1"/>
    </xf>
    <xf numFmtId="177" fontId="14" fillId="0" borderId="5" xfId="0" applyNumberFormat="1" applyFont="1" applyBorder="1" applyAlignment="1">
      <alignment horizontal="right" shrinkToFit="1"/>
    </xf>
    <xf numFmtId="179" fontId="4" fillId="0" borderId="5" xfId="0" applyNumberFormat="1" applyFont="1" applyBorder="1" applyAlignment="1">
      <alignment horizontal="right" shrinkToFit="1"/>
    </xf>
    <xf numFmtId="0" fontId="4" fillId="0" borderId="6" xfId="0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176" fontId="3" fillId="0" borderId="5" xfId="0" applyNumberFormat="1" applyFont="1" applyBorder="1" applyAlignment="1">
      <alignment horizontal="right" shrinkToFit="1"/>
    </xf>
    <xf numFmtId="177" fontId="3" fillId="0" borderId="5" xfId="0" applyNumberFormat="1" applyFont="1" applyBorder="1" applyAlignment="1">
      <alignment horizontal="right" shrinkToFit="1"/>
    </xf>
    <xf numFmtId="0" fontId="3" fillId="0" borderId="6" xfId="0" applyFont="1" applyBorder="1" applyAlignment="1">
      <alignment horizontal="right" shrinkToFit="1"/>
    </xf>
    <xf numFmtId="178" fontId="5" fillId="0" borderId="0" xfId="0" applyNumberFormat="1" applyFont="1" applyAlignment="1">
      <alignment vertical="top"/>
    </xf>
    <xf numFmtId="180" fontId="8" fillId="0" borderId="0" xfId="50" applyNumberFormat="1">
      <alignment vertical="center"/>
    </xf>
    <xf numFmtId="178" fontId="8" fillId="0" borderId="0" xfId="50" applyNumberFormat="1">
      <alignment vertical="center"/>
    </xf>
    <xf numFmtId="180" fontId="11" fillId="0" borderId="0" xfId="50" applyNumberFormat="1" applyFo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8" fontId="3" fillId="0" borderId="14" xfId="0" applyNumberFormat="1" applyFont="1" applyBorder="1" applyAlignment="1">
      <alignment horizontal="center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15" fillId="0" borderId="6" xfId="0" applyFont="1" applyBorder="1" applyAlignment="1">
      <alignment horizontal="righ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2"/>
  <sheetViews>
    <sheetView tabSelected="1" zoomScale="115" zoomScaleNormal="115" topLeftCell="A141" workbookViewId="0">
      <selection activeCell="M307" sqref="M307"/>
    </sheetView>
  </sheetViews>
  <sheetFormatPr defaultColWidth="9" defaultRowHeight="14.25"/>
  <cols>
    <col min="1" max="1" width="7.625" customWidth="1"/>
    <col min="2" max="2" width="18.5" customWidth="1"/>
    <col min="3" max="3" width="5.625" customWidth="1"/>
    <col min="4" max="4" width="8.375" style="17" customWidth="1"/>
    <col min="5" max="5" width="10.625" style="18" customWidth="1"/>
    <col min="6" max="6" width="7.75" customWidth="1"/>
    <col min="7" max="7" width="11" customWidth="1"/>
    <col min="8" max="8" width="9.125" customWidth="1"/>
    <col min="9" max="10" width="1.375" customWidth="1"/>
    <col min="11" max="11" width="12.625"/>
  </cols>
  <sheetData>
    <row r="1" spans="1:10">
      <c r="A1" s="19"/>
      <c r="B1" s="19"/>
      <c r="C1" s="19"/>
      <c r="D1" s="20"/>
      <c r="E1" s="21"/>
      <c r="F1" s="19"/>
      <c r="G1" s="19"/>
      <c r="H1" s="19"/>
      <c r="I1" s="19"/>
      <c r="J1" s="77"/>
    </row>
    <row r="2" ht="22" customHeight="1" spans="1:10">
      <c r="A2" s="22" t="s">
        <v>0</v>
      </c>
      <c r="B2" s="22"/>
      <c r="C2" s="22"/>
      <c r="D2" s="23"/>
      <c r="E2" s="24"/>
      <c r="F2" s="22"/>
      <c r="G2" s="22"/>
      <c r="H2" s="22"/>
      <c r="I2" s="22"/>
      <c r="J2" s="22"/>
    </row>
    <row r="3" ht="13" customHeight="1" spans="1:10">
      <c r="A3" s="22"/>
      <c r="B3" s="22"/>
      <c r="C3" s="22"/>
      <c r="D3" s="23"/>
      <c r="E3" s="24"/>
      <c r="F3" s="22"/>
      <c r="G3" s="22"/>
      <c r="H3" s="22"/>
      <c r="I3" s="22"/>
      <c r="J3" s="22"/>
    </row>
    <row r="4" ht="24.75" spans="1:10">
      <c r="A4" s="25" t="s">
        <v>1</v>
      </c>
      <c r="B4" s="25"/>
      <c r="C4" s="25"/>
      <c r="D4" s="26"/>
      <c r="E4" s="27"/>
      <c r="F4" s="25"/>
      <c r="G4" s="25"/>
      <c r="H4" s="25"/>
      <c r="I4" s="25"/>
      <c r="J4" s="25"/>
    </row>
    <row r="5" ht="36" customHeight="1" spans="1:10">
      <c r="A5" s="28"/>
      <c r="B5" s="28"/>
      <c r="C5" s="28"/>
      <c r="D5" s="29"/>
      <c r="E5" s="30"/>
      <c r="F5" s="28"/>
      <c r="G5" s="28"/>
      <c r="H5" s="28"/>
      <c r="I5" s="28"/>
      <c r="J5" s="28"/>
    </row>
    <row r="6" ht="51" customHeight="1" spans="1:10">
      <c r="A6" s="28"/>
      <c r="B6" s="28"/>
      <c r="C6" s="28"/>
      <c r="D6" s="29"/>
      <c r="E6" s="30"/>
      <c r="F6" s="28"/>
      <c r="G6" s="28"/>
      <c r="H6" s="28"/>
      <c r="I6" s="28"/>
      <c r="J6" s="28"/>
    </row>
    <row r="7" ht="27" customHeight="1" spans="1:10">
      <c r="A7" s="28"/>
      <c r="B7" s="28"/>
      <c r="C7" s="28"/>
      <c r="D7" s="29"/>
      <c r="E7" s="30"/>
      <c r="F7" s="28"/>
      <c r="G7" s="28"/>
      <c r="H7" s="28"/>
      <c r="I7" s="28"/>
      <c r="J7" s="28"/>
    </row>
    <row r="8" ht="27" customHeight="1" spans="1:10">
      <c r="A8" s="28"/>
      <c r="B8" s="28"/>
      <c r="C8" s="28"/>
      <c r="D8" s="29"/>
      <c r="E8" s="30"/>
      <c r="F8" s="28"/>
      <c r="G8" s="28"/>
      <c r="H8" s="28"/>
      <c r="I8" s="28"/>
      <c r="J8" s="28"/>
    </row>
    <row r="9" spans="1:10">
      <c r="A9" s="31"/>
      <c r="B9" s="32"/>
      <c r="C9" s="31"/>
      <c r="D9" s="33"/>
      <c r="E9" s="34"/>
      <c r="F9" s="31"/>
      <c r="G9" s="31"/>
      <c r="H9" s="31"/>
      <c r="I9" s="78"/>
      <c r="J9" s="79"/>
    </row>
    <row r="10" spans="1:10">
      <c r="A10" s="31"/>
      <c r="B10" s="32"/>
      <c r="C10" s="31"/>
      <c r="D10" s="33"/>
      <c r="E10" s="34"/>
      <c r="F10" s="31"/>
      <c r="G10" s="31"/>
      <c r="H10" s="31"/>
      <c r="I10" s="78"/>
      <c r="J10" s="79"/>
    </row>
    <row r="11" ht="45" spans="1:10">
      <c r="A11" s="31"/>
      <c r="B11" s="35" t="s">
        <v>2</v>
      </c>
      <c r="C11" s="36">
        <v>11838145</v>
      </c>
      <c r="D11" s="37"/>
      <c r="E11" s="38"/>
      <c r="F11" s="36"/>
      <c r="G11" s="36"/>
      <c r="H11" s="36"/>
      <c r="I11" s="36"/>
      <c r="J11" s="79"/>
    </row>
    <row r="12" ht="22.5" spans="1:10">
      <c r="A12" s="31"/>
      <c r="B12" s="35"/>
      <c r="C12" s="39"/>
      <c r="D12" s="40"/>
      <c r="E12" s="38"/>
      <c r="F12" s="41"/>
      <c r="G12" s="41"/>
      <c r="H12" s="41"/>
      <c r="I12" s="80"/>
      <c r="J12" s="79"/>
    </row>
    <row r="13" ht="67.5" spans="1:10">
      <c r="A13" s="31"/>
      <c r="B13" s="42" t="s">
        <v>3</v>
      </c>
      <c r="C13" s="43">
        <v>0</v>
      </c>
      <c r="D13" s="44"/>
      <c r="E13" s="38" t="s">
        <v>4</v>
      </c>
      <c r="F13" s="41"/>
      <c r="G13" s="41"/>
      <c r="H13" s="41"/>
      <c r="I13" s="80"/>
      <c r="J13" s="79"/>
    </row>
    <row r="14" ht="22.5" spans="1:10">
      <c r="A14" s="31"/>
      <c r="B14" s="35"/>
      <c r="C14" s="39"/>
      <c r="D14" s="40"/>
      <c r="E14" s="38"/>
      <c r="F14" s="41"/>
      <c r="G14" s="41"/>
      <c r="H14" s="41"/>
      <c r="I14" s="80"/>
      <c r="J14" s="79"/>
    </row>
    <row r="15" ht="45" spans="1:10">
      <c r="A15" s="31"/>
      <c r="B15" s="35" t="s">
        <v>5</v>
      </c>
      <c r="C15" s="36">
        <f>汇总!G14</f>
        <v>11838145</v>
      </c>
      <c r="D15" s="37"/>
      <c r="E15" s="38"/>
      <c r="F15" s="36"/>
      <c r="G15" s="36"/>
      <c r="H15" s="36"/>
      <c r="I15" s="36"/>
      <c r="J15" s="79"/>
    </row>
    <row r="16" ht="48" customHeight="1" spans="1:10">
      <c r="A16" s="31"/>
      <c r="B16" s="35"/>
      <c r="C16" s="36"/>
      <c r="D16" s="37"/>
      <c r="E16" s="38"/>
      <c r="F16" s="36"/>
      <c r="G16" s="36"/>
      <c r="H16" s="36"/>
      <c r="I16" s="36"/>
      <c r="J16" s="79"/>
    </row>
    <row r="17" ht="22.5" spans="1:10">
      <c r="A17" s="31"/>
      <c r="B17" s="35"/>
      <c r="C17" s="36"/>
      <c r="D17" s="37"/>
      <c r="E17" s="38"/>
      <c r="F17" s="36"/>
      <c r="G17" s="36"/>
      <c r="H17" s="36"/>
      <c r="I17" s="36"/>
      <c r="J17" s="79"/>
    </row>
    <row r="18" ht="22.5" spans="1:10">
      <c r="A18" s="31"/>
      <c r="B18" s="35"/>
      <c r="C18" s="36"/>
      <c r="D18" s="37"/>
      <c r="E18" s="38"/>
      <c r="F18" s="36"/>
      <c r="G18" s="36"/>
      <c r="H18" s="36"/>
      <c r="I18" s="36"/>
      <c r="J18" s="79"/>
    </row>
    <row r="19" ht="22.5" spans="1:10">
      <c r="A19" s="31"/>
      <c r="B19" s="35"/>
      <c r="C19" s="36"/>
      <c r="D19" s="37"/>
      <c r="E19" s="38"/>
      <c r="F19" s="36"/>
      <c r="G19" s="36"/>
      <c r="H19" s="36"/>
      <c r="I19" s="36"/>
      <c r="J19" s="79"/>
    </row>
    <row r="20" spans="1:10">
      <c r="A20" s="31"/>
      <c r="B20" s="32"/>
      <c r="C20" s="31"/>
      <c r="D20" s="33"/>
      <c r="E20" s="34"/>
      <c r="F20" s="31"/>
      <c r="G20" s="31"/>
      <c r="H20" s="31"/>
      <c r="I20" s="78"/>
      <c r="J20" s="79"/>
    </row>
    <row r="21" spans="1:10">
      <c r="A21" s="31"/>
      <c r="B21" s="32"/>
      <c r="C21" s="31"/>
      <c r="D21" s="33"/>
      <c r="E21" s="34"/>
      <c r="F21" s="31"/>
      <c r="G21" s="31"/>
      <c r="H21" s="31"/>
      <c r="I21" s="78"/>
      <c r="J21" s="79"/>
    </row>
    <row r="22" spans="1:10">
      <c r="A22" s="31"/>
      <c r="B22" s="32"/>
      <c r="C22" s="31"/>
      <c r="D22" s="33"/>
      <c r="E22" s="34"/>
      <c r="F22" s="31"/>
      <c r="G22" s="31"/>
      <c r="H22" s="31"/>
      <c r="I22" s="78"/>
      <c r="J22" s="79"/>
    </row>
    <row r="23" spans="1:10">
      <c r="A23" s="31"/>
      <c r="B23" s="32"/>
      <c r="C23" s="31"/>
      <c r="D23" s="33"/>
      <c r="E23" s="45"/>
      <c r="F23" s="31"/>
      <c r="G23" s="31"/>
      <c r="H23" s="31"/>
      <c r="I23" s="78"/>
      <c r="J23" s="79"/>
    </row>
    <row r="24" ht="54" customHeight="1" spans="1:10">
      <c r="A24" s="31"/>
      <c r="B24" s="46" t="s">
        <v>6</v>
      </c>
      <c r="C24" s="46"/>
      <c r="D24" s="47"/>
      <c r="E24" s="48"/>
      <c r="F24" s="46"/>
      <c r="G24" s="46"/>
      <c r="H24" s="46"/>
      <c r="I24" s="46"/>
      <c r="J24" s="46"/>
    </row>
    <row r="25" spans="1:10">
      <c r="A25" s="31"/>
      <c r="B25" s="32"/>
      <c r="C25" s="31"/>
      <c r="D25" s="33"/>
      <c r="E25" s="34"/>
      <c r="F25" s="31"/>
      <c r="G25" s="31"/>
      <c r="H25" s="31"/>
      <c r="I25" s="78"/>
      <c r="J25" s="79"/>
    </row>
    <row r="26" ht="33" customHeight="1" spans="1:8">
      <c r="A26" s="49" t="s">
        <v>7</v>
      </c>
      <c r="B26" s="49"/>
      <c r="C26" s="49"/>
      <c r="D26" s="50"/>
      <c r="E26" s="51"/>
      <c r="F26" s="49"/>
      <c r="G26" s="49"/>
      <c r="H26" s="49"/>
    </row>
    <row r="27" ht="13.9" customHeight="1" spans="1:8">
      <c r="A27" s="3" t="s">
        <v>8</v>
      </c>
      <c r="B27" s="3"/>
      <c r="C27" s="3"/>
      <c r="D27" s="52" t="s">
        <v>9</v>
      </c>
      <c r="E27" s="53"/>
      <c r="F27" s="3"/>
      <c r="G27" s="3"/>
      <c r="H27" s="3"/>
    </row>
    <row r="28" ht="13.9" customHeight="1" spans="1:8">
      <c r="A28" s="3" t="s">
        <v>10</v>
      </c>
      <c r="B28" s="3"/>
      <c r="C28" s="3"/>
      <c r="D28" s="52" t="s">
        <v>11</v>
      </c>
      <c r="E28" s="53" t="s">
        <v>12</v>
      </c>
      <c r="F28" s="54"/>
      <c r="G28" s="54"/>
      <c r="H28" s="54" t="s">
        <v>13</v>
      </c>
    </row>
    <row r="29" ht="27.95" customHeight="1" spans="1:8">
      <c r="A29" s="55" t="s">
        <v>14</v>
      </c>
      <c r="B29" s="55"/>
      <c r="C29" s="55"/>
      <c r="D29" s="56"/>
      <c r="E29" s="57"/>
      <c r="F29" s="55"/>
      <c r="G29" s="55"/>
      <c r="H29" s="55"/>
    </row>
    <row r="30" ht="30" customHeight="1" spans="1:8">
      <c r="A30" s="58" t="s">
        <v>15</v>
      </c>
      <c r="B30" s="59" t="s">
        <v>16</v>
      </c>
      <c r="C30" s="59" t="s">
        <v>17</v>
      </c>
      <c r="D30" s="60" t="s">
        <v>18</v>
      </c>
      <c r="E30" s="61" t="s">
        <v>19</v>
      </c>
      <c r="F30" s="62" t="s">
        <v>20</v>
      </c>
      <c r="G30" s="63" t="s">
        <v>21</v>
      </c>
      <c r="H30" s="64" t="s">
        <v>22</v>
      </c>
    </row>
    <row r="31" ht="13.9" customHeight="1" spans="1:8">
      <c r="A31" s="65" t="s">
        <v>23</v>
      </c>
      <c r="B31" s="66" t="s">
        <v>24</v>
      </c>
      <c r="C31" s="67" t="s">
        <v>25</v>
      </c>
      <c r="D31" s="68">
        <v>1</v>
      </c>
      <c r="E31" s="69">
        <v>45575</v>
      </c>
      <c r="F31" s="70">
        <f t="shared" ref="F31:F35" si="0">--$C$13</f>
        <v>0</v>
      </c>
      <c r="G31" s="71">
        <f t="shared" ref="G31:G35" si="1">ROUND(E31*(100-F31),2)/100</f>
        <v>45575</v>
      </c>
      <c r="H31" s="72">
        <f t="shared" ref="H31:H35" si="2">ROUND(G31*D31,0)</f>
        <v>45575</v>
      </c>
    </row>
    <row r="32" ht="13.15" customHeight="1" spans="1:8">
      <c r="A32" s="65" t="s">
        <v>26</v>
      </c>
      <c r="B32" s="66" t="s">
        <v>27</v>
      </c>
      <c r="C32" s="67" t="s">
        <v>25</v>
      </c>
      <c r="D32" s="68">
        <v>1</v>
      </c>
      <c r="E32" s="69">
        <v>48807</v>
      </c>
      <c r="F32" s="70">
        <f t="shared" si="0"/>
        <v>0</v>
      </c>
      <c r="G32" s="71">
        <f t="shared" si="1"/>
        <v>48807</v>
      </c>
      <c r="H32" s="72">
        <f t="shared" si="2"/>
        <v>48807</v>
      </c>
    </row>
    <row r="33" ht="13.9" customHeight="1" spans="1:8">
      <c r="A33" s="65" t="s">
        <v>28</v>
      </c>
      <c r="B33" s="66" t="s">
        <v>29</v>
      </c>
      <c r="C33" s="67" t="s">
        <v>25</v>
      </c>
      <c r="D33" s="68">
        <v>1</v>
      </c>
      <c r="E33" s="69">
        <v>485197</v>
      </c>
      <c r="F33" s="70">
        <f t="shared" si="0"/>
        <v>0</v>
      </c>
      <c r="G33" s="71">
        <f t="shared" si="1"/>
        <v>485197</v>
      </c>
      <c r="H33" s="72">
        <f t="shared" si="2"/>
        <v>485197</v>
      </c>
    </row>
    <row r="34" ht="13.15" customHeight="1" spans="1:8">
      <c r="A34" s="65" t="s">
        <v>30</v>
      </c>
      <c r="B34" s="66" t="s">
        <v>31</v>
      </c>
      <c r="C34" s="67" t="s">
        <v>25</v>
      </c>
      <c r="D34" s="68">
        <v>1</v>
      </c>
      <c r="E34" s="69">
        <v>168381</v>
      </c>
      <c r="F34" s="70"/>
      <c r="G34" s="71">
        <f t="shared" si="1"/>
        <v>168381</v>
      </c>
      <c r="H34" s="72">
        <f t="shared" si="2"/>
        <v>168381</v>
      </c>
    </row>
    <row r="35" ht="13.9" customHeight="1" spans="1:8">
      <c r="A35" s="65" t="s">
        <v>32</v>
      </c>
      <c r="B35" s="66" t="s">
        <v>33</v>
      </c>
      <c r="C35" s="67" t="s">
        <v>25</v>
      </c>
      <c r="D35" s="68">
        <v>1</v>
      </c>
      <c r="E35" s="69">
        <v>398783</v>
      </c>
      <c r="F35" s="70">
        <f t="shared" si="0"/>
        <v>0</v>
      </c>
      <c r="G35" s="71">
        <f t="shared" si="1"/>
        <v>398783</v>
      </c>
      <c r="H35" s="72">
        <f t="shared" si="2"/>
        <v>398783</v>
      </c>
    </row>
    <row r="36" ht="13.15" customHeight="1" spans="1:8">
      <c r="A36" s="65"/>
      <c r="B36" s="66"/>
      <c r="C36" s="67"/>
      <c r="D36" s="73"/>
      <c r="E36" s="73"/>
      <c r="F36" s="70"/>
      <c r="G36" s="71"/>
      <c r="H36" s="72"/>
    </row>
    <row r="37" ht="13.15" customHeight="1" spans="1:8">
      <c r="A37" s="65"/>
      <c r="B37" s="66"/>
      <c r="C37" s="67"/>
      <c r="D37" s="68"/>
      <c r="E37" s="69"/>
      <c r="F37" s="70"/>
      <c r="G37" s="71"/>
      <c r="H37" s="72"/>
    </row>
    <row r="38" ht="13.9" customHeight="1" spans="1:8">
      <c r="A38" s="65"/>
      <c r="B38" s="66"/>
      <c r="C38" s="67"/>
      <c r="D38" s="74"/>
      <c r="E38" s="75"/>
      <c r="F38" s="76"/>
      <c r="G38" s="76"/>
      <c r="H38" s="76"/>
    </row>
    <row r="39" ht="13.15" customHeight="1" spans="1:8">
      <c r="A39" s="65"/>
      <c r="B39" s="66"/>
      <c r="C39" s="67"/>
      <c r="D39" s="74"/>
      <c r="E39" s="75"/>
      <c r="F39" s="76"/>
      <c r="G39" s="76"/>
      <c r="H39" s="76"/>
    </row>
    <row r="40" ht="13.15" customHeight="1" spans="1:8">
      <c r="A40" s="65"/>
      <c r="B40" s="66"/>
      <c r="C40" s="67"/>
      <c r="D40" s="74"/>
      <c r="E40" s="75"/>
      <c r="F40" s="76"/>
      <c r="G40" s="76"/>
      <c r="H40" s="76"/>
    </row>
    <row r="41" ht="13.9" customHeight="1" spans="1:8">
      <c r="A41" s="65"/>
      <c r="B41" s="66"/>
      <c r="C41" s="67"/>
      <c r="D41" s="74"/>
      <c r="E41" s="75"/>
      <c r="F41" s="76"/>
      <c r="G41" s="76"/>
      <c r="H41" s="76"/>
    </row>
    <row r="42" ht="13.15" customHeight="1" spans="1:8">
      <c r="A42" s="65"/>
      <c r="B42" s="66"/>
      <c r="C42" s="67"/>
      <c r="D42" s="74"/>
      <c r="E42" s="75"/>
      <c r="F42" s="76"/>
      <c r="G42" s="76"/>
      <c r="H42" s="76"/>
    </row>
    <row r="43" ht="13.9" customHeight="1" spans="1:8">
      <c r="A43" s="65"/>
      <c r="B43" s="66"/>
      <c r="C43" s="67"/>
      <c r="D43" s="74"/>
      <c r="E43" s="75"/>
      <c r="F43" s="76"/>
      <c r="G43" s="76"/>
      <c r="H43" s="76"/>
    </row>
    <row r="44" ht="13.15" customHeight="1" spans="1:8">
      <c r="A44" s="65"/>
      <c r="B44" s="66"/>
      <c r="C44" s="67"/>
      <c r="D44" s="74"/>
      <c r="E44" s="75"/>
      <c r="F44" s="76"/>
      <c r="G44" s="76"/>
      <c r="H44" s="76"/>
    </row>
    <row r="45" ht="13.15" customHeight="1" spans="1:8">
      <c r="A45" s="65"/>
      <c r="B45" s="66"/>
      <c r="C45" s="67"/>
      <c r="D45" s="74"/>
      <c r="E45" s="75"/>
      <c r="F45" s="76"/>
      <c r="G45" s="76"/>
      <c r="H45" s="76"/>
    </row>
    <row r="46" ht="13.9" customHeight="1" spans="1:8">
      <c r="A46" s="65"/>
      <c r="B46" s="66"/>
      <c r="C46" s="67"/>
      <c r="D46" s="74"/>
      <c r="E46" s="75"/>
      <c r="F46" s="76"/>
      <c r="G46" s="76"/>
      <c r="H46" s="76"/>
    </row>
    <row r="47" ht="13.15" customHeight="1" spans="1:8">
      <c r="A47" s="65"/>
      <c r="B47" s="66"/>
      <c r="C47" s="67"/>
      <c r="D47" s="74"/>
      <c r="E47" s="75"/>
      <c r="F47" s="76"/>
      <c r="G47" s="76"/>
      <c r="H47" s="76"/>
    </row>
    <row r="48" ht="13.15" customHeight="1" spans="1:8">
      <c r="A48" s="65"/>
      <c r="B48" s="66"/>
      <c r="C48" s="67"/>
      <c r="D48" s="74"/>
      <c r="E48" s="75"/>
      <c r="F48" s="76"/>
      <c r="G48" s="76"/>
      <c r="H48" s="76"/>
    </row>
    <row r="49" ht="13.9" customHeight="1" spans="1:8">
      <c r="A49" s="65"/>
      <c r="B49" s="66"/>
      <c r="C49" s="67"/>
      <c r="D49" s="74"/>
      <c r="E49" s="75"/>
      <c r="F49" s="76"/>
      <c r="G49" s="76"/>
      <c r="H49" s="76"/>
    </row>
    <row r="50" ht="13.15" customHeight="1" spans="1:8">
      <c r="A50" s="65"/>
      <c r="B50" s="66"/>
      <c r="C50" s="67"/>
      <c r="D50" s="74"/>
      <c r="E50" s="75"/>
      <c r="F50" s="76"/>
      <c r="G50" s="76"/>
      <c r="H50" s="76"/>
    </row>
    <row r="51" ht="13.15" customHeight="1" spans="1:8">
      <c r="A51" s="65"/>
      <c r="B51" s="66"/>
      <c r="C51" s="67"/>
      <c r="D51" s="74"/>
      <c r="E51" s="75"/>
      <c r="F51" s="76"/>
      <c r="G51" s="76"/>
      <c r="H51" s="76"/>
    </row>
    <row r="52" ht="13.9" customHeight="1" spans="1:8">
      <c r="A52" s="65"/>
      <c r="B52" s="66"/>
      <c r="C52" s="67"/>
      <c r="D52" s="74"/>
      <c r="E52" s="75"/>
      <c r="F52" s="76"/>
      <c r="G52" s="76"/>
      <c r="H52" s="76"/>
    </row>
    <row r="53" ht="13.15" customHeight="1" spans="1:8">
      <c r="A53" s="65"/>
      <c r="B53" s="66"/>
      <c r="C53" s="67"/>
      <c r="D53" s="74"/>
      <c r="E53" s="75"/>
      <c r="F53" s="76"/>
      <c r="G53" s="76"/>
      <c r="H53" s="76"/>
    </row>
    <row r="54" ht="13.9" customHeight="1" spans="1:8">
      <c r="A54" s="65"/>
      <c r="B54" s="66"/>
      <c r="C54" s="67"/>
      <c r="D54" s="74"/>
      <c r="E54" s="75"/>
      <c r="F54" s="76"/>
      <c r="G54" s="76"/>
      <c r="H54" s="76"/>
    </row>
    <row r="55" ht="13.15" customHeight="1" spans="1:8">
      <c r="A55" s="65"/>
      <c r="B55" s="66"/>
      <c r="C55" s="67"/>
      <c r="D55" s="74"/>
      <c r="E55" s="75"/>
      <c r="F55" s="76"/>
      <c r="G55" s="76"/>
      <c r="H55" s="76"/>
    </row>
    <row r="56" ht="13.15" customHeight="1" spans="1:8">
      <c r="A56" s="65"/>
      <c r="B56" s="66"/>
      <c r="C56" s="67"/>
      <c r="D56" s="74"/>
      <c r="E56" s="75"/>
      <c r="F56" s="76"/>
      <c r="G56" s="76"/>
      <c r="H56" s="76"/>
    </row>
    <row r="57" ht="13.9" customHeight="1" spans="1:8">
      <c r="A57" s="65"/>
      <c r="B57" s="66"/>
      <c r="C57" s="67"/>
      <c r="D57" s="74"/>
      <c r="E57" s="75"/>
      <c r="F57" s="76"/>
      <c r="G57" s="76"/>
      <c r="H57" s="76"/>
    </row>
    <row r="58" ht="13.15" customHeight="1" spans="1:8">
      <c r="A58" s="65"/>
      <c r="B58" s="66"/>
      <c r="C58" s="67"/>
      <c r="D58" s="74"/>
      <c r="E58" s="75"/>
      <c r="F58" s="76"/>
      <c r="G58" s="76"/>
      <c r="H58" s="76"/>
    </row>
    <row r="59" ht="13.15" customHeight="1" spans="1:8">
      <c r="A59" s="65"/>
      <c r="B59" s="66"/>
      <c r="C59" s="67"/>
      <c r="D59" s="74"/>
      <c r="E59" s="75"/>
      <c r="F59" s="76"/>
      <c r="G59" s="76"/>
      <c r="H59" s="76"/>
    </row>
    <row r="60" ht="13.9" customHeight="1" spans="1:8">
      <c r="A60" s="65"/>
      <c r="B60" s="66"/>
      <c r="C60" s="67"/>
      <c r="D60" s="74"/>
      <c r="E60" s="75"/>
      <c r="F60" s="76"/>
      <c r="G60" s="76"/>
      <c r="H60" s="76"/>
    </row>
    <row r="61" ht="13.15" customHeight="1" spans="1:8">
      <c r="A61" s="65"/>
      <c r="B61" s="66"/>
      <c r="C61" s="67"/>
      <c r="D61" s="74"/>
      <c r="E61" s="75"/>
      <c r="F61" s="76"/>
      <c r="G61" s="76"/>
      <c r="H61" s="76"/>
    </row>
    <row r="62" ht="13.9" customHeight="1" spans="1:8">
      <c r="A62" s="65"/>
      <c r="B62" s="66"/>
      <c r="C62" s="67"/>
      <c r="D62" s="74"/>
      <c r="E62" s="75"/>
      <c r="F62" s="76"/>
      <c r="G62" s="76"/>
      <c r="H62" s="76"/>
    </row>
    <row r="63" ht="13.15" customHeight="1" spans="1:8">
      <c r="A63" s="65"/>
      <c r="B63" s="66"/>
      <c r="C63" s="67"/>
      <c r="D63" s="74"/>
      <c r="E63" s="75"/>
      <c r="F63" s="76"/>
      <c r="G63" s="76"/>
      <c r="H63" s="76"/>
    </row>
    <row r="64" ht="13.15" customHeight="1" spans="1:8">
      <c r="A64" s="65"/>
      <c r="B64" s="66"/>
      <c r="C64" s="67"/>
      <c r="D64" s="74"/>
      <c r="E64" s="75"/>
      <c r="F64" s="76"/>
      <c r="G64" s="76"/>
      <c r="H64" s="76"/>
    </row>
    <row r="65" ht="13.9" customHeight="1" spans="1:8">
      <c r="A65" s="65"/>
      <c r="B65" s="66"/>
      <c r="C65" s="67"/>
      <c r="D65" s="74"/>
      <c r="E65" s="75"/>
      <c r="F65" s="76"/>
      <c r="G65" s="76"/>
      <c r="H65" s="76"/>
    </row>
    <row r="66" ht="13.15" customHeight="1" spans="1:8">
      <c r="A66" s="65"/>
      <c r="B66" s="66"/>
      <c r="C66" s="67"/>
      <c r="D66" s="74"/>
      <c r="E66" s="75"/>
      <c r="F66" s="76"/>
      <c r="G66" s="76"/>
      <c r="H66" s="76"/>
    </row>
    <row r="67" ht="13.9" customHeight="1" spans="1:8">
      <c r="A67" s="65"/>
      <c r="B67" s="66"/>
      <c r="C67" s="67"/>
      <c r="D67" s="74"/>
      <c r="E67" s="75"/>
      <c r="F67" s="76"/>
      <c r="G67" s="76"/>
      <c r="H67" s="76"/>
    </row>
    <row r="68" ht="13.15" customHeight="1" spans="1:8">
      <c r="A68" s="65"/>
      <c r="B68" s="66"/>
      <c r="C68" s="67"/>
      <c r="D68" s="74"/>
      <c r="E68" s="75"/>
      <c r="F68" s="76"/>
      <c r="G68" s="76"/>
      <c r="H68" s="76"/>
    </row>
    <row r="69" ht="13.15" customHeight="1" spans="1:8">
      <c r="A69" s="65"/>
      <c r="B69" s="66"/>
      <c r="C69" s="67"/>
      <c r="D69" s="74"/>
      <c r="E69" s="75"/>
      <c r="F69" s="76"/>
      <c r="G69" s="76"/>
      <c r="H69" s="76"/>
    </row>
    <row r="70" ht="27.95" customHeight="1" spans="1:8">
      <c r="A70" s="81"/>
      <c r="B70" s="82" t="s">
        <v>34</v>
      </c>
      <c r="C70" s="82"/>
      <c r="D70" s="83">
        <f>SUM(H31:H69)</f>
        <v>1146743</v>
      </c>
      <c r="E70" s="84"/>
      <c r="F70" s="81"/>
      <c r="G70" s="81"/>
      <c r="H70" s="81"/>
    </row>
    <row r="71" ht="16.15" customHeight="1" spans="1:8">
      <c r="A71" s="3" t="s">
        <v>35</v>
      </c>
      <c r="B71" s="3"/>
      <c r="C71" s="85" t="s">
        <v>36</v>
      </c>
      <c r="D71" s="86"/>
      <c r="E71" s="53"/>
      <c r="F71" s="85"/>
      <c r="G71" s="85"/>
      <c r="H71" s="85"/>
    </row>
    <row r="72" ht="16.9" customHeight="1" spans="1:8">
      <c r="A72" s="3"/>
      <c r="B72" s="3"/>
      <c r="C72" s="3"/>
      <c r="D72" s="52"/>
      <c r="E72" s="53"/>
      <c r="F72" s="3"/>
      <c r="G72" s="3"/>
      <c r="H72" s="3"/>
    </row>
    <row r="73" ht="33" customHeight="1" spans="1:8">
      <c r="A73" s="49" t="s">
        <v>7</v>
      </c>
      <c r="B73" s="49"/>
      <c r="C73" s="49"/>
      <c r="D73" s="50"/>
      <c r="E73" s="51"/>
      <c r="F73" s="49"/>
      <c r="G73" s="49"/>
      <c r="H73" s="49"/>
    </row>
    <row r="74" ht="13.9" customHeight="1" spans="1:8">
      <c r="A74" s="3" t="s">
        <v>8</v>
      </c>
      <c r="B74" s="3"/>
      <c r="C74" s="3"/>
      <c r="D74" s="52" t="s">
        <v>9</v>
      </c>
      <c r="E74" s="53"/>
      <c r="F74" s="3"/>
      <c r="G74" s="3"/>
      <c r="H74" s="3"/>
    </row>
    <row r="75" ht="13.9" customHeight="1" spans="1:8">
      <c r="A75" s="3" t="s">
        <v>10</v>
      </c>
      <c r="B75" s="3"/>
      <c r="C75" s="3"/>
      <c r="D75" s="52" t="s">
        <v>37</v>
      </c>
      <c r="E75" s="53" t="s">
        <v>12</v>
      </c>
      <c r="F75" s="54"/>
      <c r="G75" s="54"/>
      <c r="H75" s="54" t="s">
        <v>13</v>
      </c>
    </row>
    <row r="76" ht="27.95" customHeight="1" spans="1:8">
      <c r="A76" s="55" t="s">
        <v>38</v>
      </c>
      <c r="B76" s="55"/>
      <c r="C76" s="55"/>
      <c r="D76" s="56"/>
      <c r="E76" s="57"/>
      <c r="F76" s="55"/>
      <c r="G76" s="55"/>
      <c r="H76" s="55"/>
    </row>
    <row r="77" ht="33" customHeight="1" spans="1:8">
      <c r="A77" s="58" t="s">
        <v>15</v>
      </c>
      <c r="B77" s="59" t="s">
        <v>16</v>
      </c>
      <c r="C77" s="59" t="s">
        <v>17</v>
      </c>
      <c r="D77" s="60" t="s">
        <v>18</v>
      </c>
      <c r="E77" s="61" t="s">
        <v>19</v>
      </c>
      <c r="F77" s="62" t="s">
        <v>20</v>
      </c>
      <c r="G77" s="63" t="s">
        <v>21</v>
      </c>
      <c r="H77" s="64" t="s">
        <v>22</v>
      </c>
    </row>
    <row r="78" ht="13.15" customHeight="1" spans="1:8">
      <c r="A78" s="65" t="s">
        <v>39</v>
      </c>
      <c r="B78" s="66" t="s">
        <v>40</v>
      </c>
      <c r="C78" s="67"/>
      <c r="D78" s="68"/>
      <c r="E78" s="69"/>
      <c r="F78" s="76"/>
      <c r="G78" s="76"/>
      <c r="H78" s="76"/>
    </row>
    <row r="79" ht="13.9" customHeight="1" spans="1:8">
      <c r="A79" s="65" t="s">
        <v>41</v>
      </c>
      <c r="B79" s="66" t="s">
        <v>42</v>
      </c>
      <c r="C79" s="67" t="s">
        <v>43</v>
      </c>
      <c r="D79" s="68">
        <v>1219</v>
      </c>
      <c r="E79" s="69">
        <v>1.21</v>
      </c>
      <c r="F79" s="70">
        <f>--$C$13</f>
        <v>0</v>
      </c>
      <c r="G79" s="71">
        <f>ROUND(E79*(100-F79),2)/100</f>
        <v>1.21</v>
      </c>
      <c r="H79" s="72">
        <f>ROUND(G79*D79,0)</f>
        <v>1475</v>
      </c>
    </row>
    <row r="80" ht="13.15" customHeight="1" spans="1:8">
      <c r="A80" s="65" t="s">
        <v>44</v>
      </c>
      <c r="B80" s="66" t="s">
        <v>45</v>
      </c>
      <c r="C80" s="67" t="s">
        <v>46</v>
      </c>
      <c r="D80" s="68">
        <v>251</v>
      </c>
      <c r="E80" s="69">
        <v>70.48</v>
      </c>
      <c r="F80" s="70">
        <f t="shared" ref="F80:F84" si="3">--$C$13</f>
        <v>0</v>
      </c>
      <c r="G80" s="71">
        <f t="shared" ref="G80:G83" si="4">ROUND(E80*(100-F80),2)/100</f>
        <v>70.48</v>
      </c>
      <c r="H80" s="72">
        <f t="shared" ref="H80:H83" si="5">ROUND(G80*D80,0)</f>
        <v>17690</v>
      </c>
    </row>
    <row r="81" ht="13.15" customHeight="1" spans="1:8">
      <c r="A81" s="65" t="s">
        <v>47</v>
      </c>
      <c r="B81" s="66" t="s">
        <v>48</v>
      </c>
      <c r="C81" s="67"/>
      <c r="D81" s="68"/>
      <c r="E81" s="69"/>
      <c r="F81" s="70"/>
      <c r="G81" s="71"/>
      <c r="H81" s="72"/>
    </row>
    <row r="82" ht="13.15" customHeight="1" spans="1:8">
      <c r="A82" s="65" t="s">
        <v>49</v>
      </c>
      <c r="B82" s="66" t="s">
        <v>50</v>
      </c>
      <c r="C82" s="67" t="s">
        <v>51</v>
      </c>
      <c r="D82" s="68">
        <v>168.6</v>
      </c>
      <c r="E82" s="69">
        <v>128.08</v>
      </c>
      <c r="F82" s="70">
        <f t="shared" si="3"/>
        <v>0</v>
      </c>
      <c r="G82" s="71">
        <f t="shared" si="4"/>
        <v>128.08</v>
      </c>
      <c r="H82" s="72">
        <f t="shared" si="5"/>
        <v>21594</v>
      </c>
    </row>
    <row r="83" ht="13.15" customHeight="1" spans="1:8">
      <c r="A83" s="65" t="s">
        <v>52</v>
      </c>
      <c r="B83" s="66" t="s">
        <v>53</v>
      </c>
      <c r="C83" s="67" t="s">
        <v>51</v>
      </c>
      <c r="D83" s="68">
        <v>42</v>
      </c>
      <c r="E83" s="69">
        <v>88.38</v>
      </c>
      <c r="F83" s="70">
        <f t="shared" si="3"/>
        <v>0</v>
      </c>
      <c r="G83" s="71">
        <f t="shared" si="4"/>
        <v>88.38</v>
      </c>
      <c r="H83" s="72">
        <f t="shared" si="5"/>
        <v>3712</v>
      </c>
    </row>
    <row r="84" ht="13.15" customHeight="1" spans="1:8">
      <c r="A84" s="65" t="s">
        <v>54</v>
      </c>
      <c r="B84" s="66" t="s">
        <v>55</v>
      </c>
      <c r="C84" s="67" t="s">
        <v>51</v>
      </c>
      <c r="D84" s="68">
        <v>137.8</v>
      </c>
      <c r="E84" s="69">
        <v>41.87</v>
      </c>
      <c r="F84" s="70">
        <f t="shared" si="3"/>
        <v>0</v>
      </c>
      <c r="G84" s="71">
        <f t="shared" ref="G84:G90" si="6">ROUND(E84*(100-F84),2)/100</f>
        <v>41.87</v>
      </c>
      <c r="H84" s="72">
        <f t="shared" ref="H84:H90" si="7">ROUND(G84*D84,0)</f>
        <v>5770</v>
      </c>
    </row>
    <row r="85" ht="13.15" customHeight="1" spans="1:8">
      <c r="A85" s="65" t="s">
        <v>56</v>
      </c>
      <c r="B85" s="66" t="s">
        <v>57</v>
      </c>
      <c r="C85" s="67"/>
      <c r="D85" s="68"/>
      <c r="E85" s="69"/>
      <c r="F85" s="70"/>
      <c r="G85" s="71"/>
      <c r="H85" s="72"/>
    </row>
    <row r="86" ht="13.15" customHeight="1" spans="1:8">
      <c r="A86" s="65" t="s">
        <v>58</v>
      </c>
      <c r="B86" s="66" t="s">
        <v>59</v>
      </c>
      <c r="C86" s="67" t="s">
        <v>51</v>
      </c>
      <c r="D86" s="68">
        <v>221.5</v>
      </c>
      <c r="E86" s="69">
        <v>56.28</v>
      </c>
      <c r="F86" s="70">
        <f t="shared" ref="F86:F90" si="8">--$C$13</f>
        <v>0</v>
      </c>
      <c r="G86" s="71">
        <f t="shared" si="6"/>
        <v>56.28</v>
      </c>
      <c r="H86" s="72">
        <f t="shared" si="7"/>
        <v>12466</v>
      </c>
    </row>
    <row r="87" ht="13.15" customHeight="1" spans="1:8">
      <c r="A87" s="65" t="s">
        <v>60</v>
      </c>
      <c r="B87" s="66" t="s">
        <v>61</v>
      </c>
      <c r="C87" s="67" t="s">
        <v>62</v>
      </c>
      <c r="D87" s="68">
        <v>12</v>
      </c>
      <c r="E87" s="69">
        <v>62.83</v>
      </c>
      <c r="F87" s="70">
        <f t="shared" si="8"/>
        <v>0</v>
      </c>
      <c r="G87" s="71">
        <f t="shared" si="6"/>
        <v>62.83</v>
      </c>
      <c r="H87" s="72">
        <f t="shared" si="7"/>
        <v>754</v>
      </c>
    </row>
    <row r="88" ht="13.15" customHeight="1" spans="1:8">
      <c r="A88" s="65" t="s">
        <v>63</v>
      </c>
      <c r="B88" s="66" t="s">
        <v>64</v>
      </c>
      <c r="C88" s="67"/>
      <c r="D88" s="68"/>
      <c r="E88" s="69"/>
      <c r="F88" s="70"/>
      <c r="G88" s="71"/>
      <c r="H88" s="72"/>
    </row>
    <row r="89" ht="13.15" customHeight="1" spans="1:8">
      <c r="A89" s="65" t="s">
        <v>65</v>
      </c>
      <c r="B89" s="66" t="s">
        <v>66</v>
      </c>
      <c r="C89" s="67" t="s">
        <v>51</v>
      </c>
      <c r="D89" s="68">
        <v>33781.2</v>
      </c>
      <c r="E89" s="69">
        <v>8.5</v>
      </c>
      <c r="F89" s="70">
        <f t="shared" si="8"/>
        <v>0</v>
      </c>
      <c r="G89" s="71">
        <f t="shared" si="6"/>
        <v>8.5</v>
      </c>
      <c r="H89" s="72">
        <f t="shared" si="7"/>
        <v>287140</v>
      </c>
    </row>
    <row r="90" ht="13.15" customHeight="1" spans="1:8">
      <c r="A90" s="65" t="s">
        <v>67</v>
      </c>
      <c r="B90" s="66" t="s">
        <v>68</v>
      </c>
      <c r="C90" s="67" t="s">
        <v>51</v>
      </c>
      <c r="D90" s="68">
        <v>6859</v>
      </c>
      <c r="E90" s="69">
        <v>11.16</v>
      </c>
      <c r="F90" s="70">
        <f t="shared" si="8"/>
        <v>0</v>
      </c>
      <c r="G90" s="71">
        <f t="shared" si="6"/>
        <v>11.16</v>
      </c>
      <c r="H90" s="72">
        <f t="shared" si="7"/>
        <v>76546</v>
      </c>
    </row>
    <row r="91" ht="13.15" customHeight="1" spans="1:8">
      <c r="A91" s="65" t="s">
        <v>69</v>
      </c>
      <c r="B91" s="66" t="s">
        <v>70</v>
      </c>
      <c r="C91" s="67"/>
      <c r="D91" s="68"/>
      <c r="E91" s="69"/>
      <c r="F91" s="70"/>
      <c r="G91" s="71"/>
      <c r="H91" s="72"/>
    </row>
    <row r="92" ht="13.15" customHeight="1" spans="1:8">
      <c r="A92" s="65" t="s">
        <v>71</v>
      </c>
      <c r="B92" s="66" t="s">
        <v>72</v>
      </c>
      <c r="C92" s="67" t="s">
        <v>51</v>
      </c>
      <c r="D92" s="68">
        <v>22223</v>
      </c>
      <c r="E92" s="69">
        <v>4.85</v>
      </c>
      <c r="F92" s="70">
        <f t="shared" ref="F92:F94" si="9">--$C$13</f>
        <v>0</v>
      </c>
      <c r="G92" s="71">
        <f t="shared" ref="G92:G94" si="10">ROUND(E92*(100-F92),2)/100</f>
        <v>4.85</v>
      </c>
      <c r="H92" s="72">
        <f t="shared" ref="H92:H94" si="11">ROUND(G92*D92,0)</f>
        <v>107782</v>
      </c>
    </row>
    <row r="93" ht="13.15" customHeight="1" spans="1:8">
      <c r="A93" s="65" t="s">
        <v>73</v>
      </c>
      <c r="B93" s="66" t="s">
        <v>74</v>
      </c>
      <c r="C93" s="67" t="s">
        <v>51</v>
      </c>
      <c r="D93" s="68">
        <v>5556</v>
      </c>
      <c r="E93" s="69">
        <v>6.76</v>
      </c>
      <c r="F93" s="70">
        <f t="shared" si="9"/>
        <v>0</v>
      </c>
      <c r="G93" s="71">
        <f t="shared" si="10"/>
        <v>6.76</v>
      </c>
      <c r="H93" s="72">
        <f t="shared" si="11"/>
        <v>37559</v>
      </c>
    </row>
    <row r="94" ht="13.15" customHeight="1" spans="1:8">
      <c r="A94" s="65" t="s">
        <v>75</v>
      </c>
      <c r="B94" s="66" t="s">
        <v>76</v>
      </c>
      <c r="C94" s="67" t="s">
        <v>51</v>
      </c>
      <c r="D94" s="68">
        <v>12783</v>
      </c>
      <c r="E94" s="69">
        <v>19.97</v>
      </c>
      <c r="F94" s="70">
        <f t="shared" si="9"/>
        <v>0</v>
      </c>
      <c r="G94" s="71">
        <f t="shared" si="10"/>
        <v>19.97</v>
      </c>
      <c r="H94" s="72">
        <f t="shared" si="11"/>
        <v>255277</v>
      </c>
    </row>
    <row r="95" ht="13.15" customHeight="1" spans="1:8">
      <c r="A95" s="65" t="s">
        <v>77</v>
      </c>
      <c r="B95" s="66" t="s">
        <v>78</v>
      </c>
      <c r="C95" s="67"/>
      <c r="D95" s="68"/>
      <c r="E95" s="69"/>
      <c r="F95" s="70"/>
      <c r="G95" s="71"/>
      <c r="H95" s="72"/>
    </row>
    <row r="96" ht="13.15" customHeight="1" spans="1:8">
      <c r="A96" s="65" t="s">
        <v>79</v>
      </c>
      <c r="B96" s="66" t="s">
        <v>80</v>
      </c>
      <c r="C96" s="67" t="s">
        <v>51</v>
      </c>
      <c r="D96" s="68">
        <v>2500</v>
      </c>
      <c r="E96" s="69">
        <v>89.32</v>
      </c>
      <c r="F96" s="70">
        <f t="shared" ref="F96:F101" si="12">--$C$13</f>
        <v>0</v>
      </c>
      <c r="G96" s="71">
        <f t="shared" ref="G96:G101" si="13">ROUND(E96*(100-F96),2)/100</f>
        <v>89.32</v>
      </c>
      <c r="H96" s="72">
        <f t="shared" ref="H96:H101" si="14">ROUND(G96*D96,0)</f>
        <v>223300</v>
      </c>
    </row>
    <row r="97" ht="13.15" customHeight="1" spans="1:8">
      <c r="A97" s="65" t="s">
        <v>81</v>
      </c>
      <c r="B97" s="66" t="s">
        <v>82</v>
      </c>
      <c r="C97" s="67"/>
      <c r="D97" s="68"/>
      <c r="E97" s="69"/>
      <c r="F97" s="70"/>
      <c r="G97" s="71"/>
      <c r="H97" s="72"/>
    </row>
    <row r="98" ht="13.15" customHeight="1" spans="1:8">
      <c r="A98" s="65" t="s">
        <v>83</v>
      </c>
      <c r="B98" s="66" t="s">
        <v>84</v>
      </c>
      <c r="C98" s="67" t="s">
        <v>85</v>
      </c>
      <c r="D98" s="68">
        <v>79905</v>
      </c>
      <c r="E98" s="69">
        <v>2.1</v>
      </c>
      <c r="F98" s="70">
        <f t="shared" si="12"/>
        <v>0</v>
      </c>
      <c r="G98" s="71">
        <f t="shared" si="13"/>
        <v>2.1</v>
      </c>
      <c r="H98" s="72">
        <f t="shared" si="14"/>
        <v>167801</v>
      </c>
    </row>
    <row r="99" ht="13.15" customHeight="1" spans="1:8">
      <c r="A99" s="65" t="s">
        <v>86</v>
      </c>
      <c r="B99" s="66" t="s">
        <v>87</v>
      </c>
      <c r="C99" s="67"/>
      <c r="D99" s="68"/>
      <c r="E99" s="69"/>
      <c r="F99" s="70"/>
      <c r="G99" s="71"/>
      <c r="H99" s="72"/>
    </row>
    <row r="100" ht="13.15" customHeight="1" spans="1:8">
      <c r="A100" s="65" t="s">
        <v>88</v>
      </c>
      <c r="B100" s="66" t="s">
        <v>89</v>
      </c>
      <c r="C100" s="67"/>
      <c r="D100" s="68"/>
      <c r="E100" s="69"/>
      <c r="F100" s="70"/>
      <c r="G100" s="71"/>
      <c r="H100" s="72"/>
    </row>
    <row r="101" ht="13.15" customHeight="1" spans="1:8">
      <c r="A101" s="65" t="s">
        <v>90</v>
      </c>
      <c r="B101" s="66" t="s">
        <v>91</v>
      </c>
      <c r="C101" s="67" t="s">
        <v>51</v>
      </c>
      <c r="D101" s="68">
        <v>281.7</v>
      </c>
      <c r="E101" s="69">
        <v>583</v>
      </c>
      <c r="F101" s="70">
        <f t="shared" si="12"/>
        <v>0</v>
      </c>
      <c r="G101" s="71">
        <f t="shared" si="13"/>
        <v>583</v>
      </c>
      <c r="H101" s="72">
        <f t="shared" si="14"/>
        <v>164231</v>
      </c>
    </row>
    <row r="102" ht="13.15" customHeight="1" spans="1:8">
      <c r="A102" s="65" t="s">
        <v>92</v>
      </c>
      <c r="B102" s="66" t="s">
        <v>93</v>
      </c>
      <c r="C102" s="67"/>
      <c r="D102" s="68"/>
      <c r="E102" s="69"/>
      <c r="F102" s="70"/>
      <c r="G102" s="71"/>
      <c r="H102" s="72"/>
    </row>
    <row r="103" ht="13.15" customHeight="1" spans="1:8">
      <c r="A103" s="65" t="s">
        <v>94</v>
      </c>
      <c r="B103" s="66" t="s">
        <v>95</v>
      </c>
      <c r="C103" s="67"/>
      <c r="D103" s="68"/>
      <c r="E103" s="69"/>
      <c r="F103" s="70"/>
      <c r="G103" s="71"/>
      <c r="H103" s="72"/>
    </row>
    <row r="104" ht="13.15" customHeight="1" spans="1:8">
      <c r="A104" s="65" t="s">
        <v>96</v>
      </c>
      <c r="B104" s="66" t="s">
        <v>97</v>
      </c>
      <c r="C104" s="67" t="s">
        <v>51</v>
      </c>
      <c r="D104" s="68">
        <v>98</v>
      </c>
      <c r="E104" s="69">
        <v>911</v>
      </c>
      <c r="F104" s="70">
        <f t="shared" ref="F104:F109" si="15">--$C$13</f>
        <v>0</v>
      </c>
      <c r="G104" s="71">
        <f t="shared" ref="G104:G109" si="16">ROUND(E104*(100-F104),2)/100</f>
        <v>911</v>
      </c>
      <c r="H104" s="72">
        <f t="shared" ref="H104:H109" si="17">ROUND(G104*D104,0)</f>
        <v>89278</v>
      </c>
    </row>
    <row r="105" ht="13.15" customHeight="1" spans="1:8">
      <c r="A105" s="65" t="s">
        <v>98</v>
      </c>
      <c r="B105" s="66" t="s">
        <v>99</v>
      </c>
      <c r="C105" s="67"/>
      <c r="D105" s="68"/>
      <c r="E105" s="69"/>
      <c r="F105" s="70"/>
      <c r="G105" s="71"/>
      <c r="H105" s="72"/>
    </row>
    <row r="106" ht="13.15" customHeight="1" spans="1:8">
      <c r="A106" s="65" t="s">
        <v>100</v>
      </c>
      <c r="B106" s="66" t="s">
        <v>91</v>
      </c>
      <c r="C106" s="67" t="s">
        <v>51</v>
      </c>
      <c r="D106" s="68">
        <v>178.4</v>
      </c>
      <c r="E106" s="69">
        <v>671.28</v>
      </c>
      <c r="F106" s="70">
        <f t="shared" si="15"/>
        <v>0</v>
      </c>
      <c r="G106" s="71">
        <f t="shared" si="16"/>
        <v>671.28</v>
      </c>
      <c r="H106" s="72">
        <f t="shared" si="17"/>
        <v>119756</v>
      </c>
    </row>
    <row r="107" ht="13.15" customHeight="1" spans="1:8">
      <c r="A107" s="65" t="s">
        <v>101</v>
      </c>
      <c r="B107" s="66" t="s">
        <v>102</v>
      </c>
      <c r="C107" s="67"/>
      <c r="D107" s="68"/>
      <c r="E107" s="69"/>
      <c r="F107" s="70"/>
      <c r="G107" s="71"/>
      <c r="H107" s="72"/>
    </row>
    <row r="108" ht="13.15" customHeight="1" spans="1:8">
      <c r="A108" s="65" t="s">
        <v>103</v>
      </c>
      <c r="B108" s="66" t="s">
        <v>104</v>
      </c>
      <c r="C108" s="67"/>
      <c r="D108" s="68"/>
      <c r="E108" s="69"/>
      <c r="F108" s="70"/>
      <c r="G108" s="71"/>
      <c r="H108" s="72"/>
    </row>
    <row r="109" ht="13.15" customHeight="1" spans="1:8">
      <c r="A109" s="65" t="s">
        <v>105</v>
      </c>
      <c r="B109" s="66" t="s">
        <v>91</v>
      </c>
      <c r="C109" s="67" t="s">
        <v>51</v>
      </c>
      <c r="D109" s="68">
        <v>252.4</v>
      </c>
      <c r="E109" s="69">
        <v>633.62</v>
      </c>
      <c r="F109" s="70">
        <f t="shared" si="15"/>
        <v>0</v>
      </c>
      <c r="G109" s="71">
        <f t="shared" si="16"/>
        <v>633.62</v>
      </c>
      <c r="H109" s="72">
        <f t="shared" si="17"/>
        <v>159926</v>
      </c>
    </row>
    <row r="110" ht="13.15" customHeight="1" spans="1:8">
      <c r="A110" s="65" t="s">
        <v>106</v>
      </c>
      <c r="B110" s="66" t="s">
        <v>107</v>
      </c>
      <c r="C110" s="67"/>
      <c r="D110" s="68"/>
      <c r="E110" s="69"/>
      <c r="F110" s="70"/>
      <c r="G110" s="71"/>
      <c r="H110" s="72"/>
    </row>
    <row r="111" ht="13.15" customHeight="1" spans="1:8">
      <c r="A111" s="65" t="s">
        <v>108</v>
      </c>
      <c r="B111" s="66" t="s">
        <v>109</v>
      </c>
      <c r="C111" s="67" t="s">
        <v>51</v>
      </c>
      <c r="D111" s="68">
        <v>17.1</v>
      </c>
      <c r="E111" s="69">
        <v>1033.8</v>
      </c>
      <c r="F111" s="70">
        <f t="shared" ref="F111:F117" si="18">--$C$13</f>
        <v>0</v>
      </c>
      <c r="G111" s="71">
        <f t="shared" ref="G111:G117" si="19">ROUND(E111*(100-F111),2)/100</f>
        <v>1033.8</v>
      </c>
      <c r="H111" s="72">
        <f t="shared" ref="H111:H117" si="20">ROUND(G111*D111,0)</f>
        <v>17678</v>
      </c>
    </row>
    <row r="112" ht="13.15" customHeight="1" spans="1:8">
      <c r="A112" s="65" t="s">
        <v>110</v>
      </c>
      <c r="B112" s="66" t="s">
        <v>111</v>
      </c>
      <c r="C112" s="67"/>
      <c r="D112" s="68"/>
      <c r="E112" s="69"/>
      <c r="F112" s="70"/>
      <c r="G112" s="71"/>
      <c r="H112" s="72"/>
    </row>
    <row r="113" ht="13.15" customHeight="1" spans="1:8">
      <c r="A113" s="65" t="s">
        <v>112</v>
      </c>
      <c r="B113" s="66" t="s">
        <v>113</v>
      </c>
      <c r="C113" s="67" t="s">
        <v>114</v>
      </c>
      <c r="D113" s="68">
        <v>344.4</v>
      </c>
      <c r="E113" s="69">
        <v>73.76</v>
      </c>
      <c r="F113" s="70">
        <f t="shared" si="18"/>
        <v>0</v>
      </c>
      <c r="G113" s="71">
        <f t="shared" si="19"/>
        <v>73.76</v>
      </c>
      <c r="H113" s="72">
        <f t="shared" si="20"/>
        <v>25403</v>
      </c>
    </row>
    <row r="114" ht="13.15" customHeight="1" spans="1:8">
      <c r="A114" s="65" t="s">
        <v>115</v>
      </c>
      <c r="B114" s="66" t="s">
        <v>116</v>
      </c>
      <c r="C114" s="67"/>
      <c r="D114" s="68"/>
      <c r="E114" s="69"/>
      <c r="F114" s="70"/>
      <c r="G114" s="71"/>
      <c r="H114" s="72"/>
    </row>
    <row r="115" ht="13.15" customHeight="1" spans="1:8">
      <c r="A115" s="65" t="s">
        <v>117</v>
      </c>
      <c r="B115" s="66" t="s">
        <v>118</v>
      </c>
      <c r="C115" s="67" t="s">
        <v>43</v>
      </c>
      <c r="D115" s="68">
        <v>3567.8</v>
      </c>
      <c r="E115" s="69">
        <v>41.51</v>
      </c>
      <c r="F115" s="70">
        <f t="shared" si="18"/>
        <v>0</v>
      </c>
      <c r="G115" s="71">
        <f t="shared" si="19"/>
        <v>41.51</v>
      </c>
      <c r="H115" s="72">
        <f t="shared" si="20"/>
        <v>148099</v>
      </c>
    </row>
    <row r="116" ht="13.15" customHeight="1" spans="1:8">
      <c r="A116" s="65" t="s">
        <v>119</v>
      </c>
      <c r="B116" s="66" t="s">
        <v>120</v>
      </c>
      <c r="C116" s="67" t="s">
        <v>43</v>
      </c>
      <c r="D116" s="68">
        <v>3302.5</v>
      </c>
      <c r="E116" s="69">
        <v>13.69</v>
      </c>
      <c r="F116" s="70">
        <f t="shared" si="18"/>
        <v>0</v>
      </c>
      <c r="G116" s="71">
        <f t="shared" si="19"/>
        <v>13.69</v>
      </c>
      <c r="H116" s="72">
        <f t="shared" si="20"/>
        <v>45211</v>
      </c>
    </row>
    <row r="117" ht="13.15" customHeight="1" spans="1:8">
      <c r="A117" s="66" t="s">
        <v>121</v>
      </c>
      <c r="B117" s="66" t="s">
        <v>122</v>
      </c>
      <c r="C117" s="67" t="s">
        <v>43</v>
      </c>
      <c r="D117" s="68">
        <v>8201.3</v>
      </c>
      <c r="E117" s="69">
        <v>116.41</v>
      </c>
      <c r="F117" s="70">
        <f t="shared" si="18"/>
        <v>0</v>
      </c>
      <c r="G117" s="71">
        <f t="shared" si="19"/>
        <v>116.41</v>
      </c>
      <c r="H117" s="72">
        <f t="shared" si="20"/>
        <v>954713</v>
      </c>
    </row>
    <row r="118" ht="16.15" customHeight="1" spans="1:8">
      <c r="A118" s="3" t="s">
        <v>35</v>
      </c>
      <c r="B118" s="3"/>
      <c r="C118" s="85" t="s">
        <v>123</v>
      </c>
      <c r="D118" s="86"/>
      <c r="E118" s="53"/>
      <c r="F118" s="85"/>
      <c r="G118" s="85"/>
      <c r="H118" s="85"/>
    </row>
    <row r="119" ht="16.9" customHeight="1" spans="1:8">
      <c r="A119" s="3"/>
      <c r="B119" s="3"/>
      <c r="C119" s="3"/>
      <c r="D119" s="52"/>
      <c r="E119" s="53"/>
      <c r="F119" s="3"/>
      <c r="G119" s="3"/>
      <c r="H119" s="3"/>
    </row>
    <row r="120" ht="25.5" spans="1:8">
      <c r="A120" s="49" t="s">
        <v>7</v>
      </c>
      <c r="B120" s="49"/>
      <c r="C120" s="49"/>
      <c r="D120" s="50"/>
      <c r="E120" s="51"/>
      <c r="F120" s="49"/>
      <c r="G120" s="49"/>
      <c r="H120" s="49"/>
    </row>
    <row r="121" spans="1:8">
      <c r="A121" s="3" t="s">
        <v>8</v>
      </c>
      <c r="B121" s="3"/>
      <c r="C121" s="3"/>
      <c r="D121" s="52" t="s">
        <v>9</v>
      </c>
      <c r="E121" s="53"/>
      <c r="F121" s="3"/>
      <c r="G121" s="3"/>
      <c r="H121" s="3"/>
    </row>
    <row r="122" ht="15" spans="1:8">
      <c r="A122" s="3" t="s">
        <v>10</v>
      </c>
      <c r="B122" s="3"/>
      <c r="C122" s="3"/>
      <c r="D122" s="52" t="s">
        <v>124</v>
      </c>
      <c r="E122" s="53" t="s">
        <v>12</v>
      </c>
      <c r="F122" s="54"/>
      <c r="G122" s="54"/>
      <c r="H122" s="54" t="s">
        <v>13</v>
      </c>
    </row>
    <row r="123" ht="35" customHeight="1" spans="1:8">
      <c r="A123" s="55" t="s">
        <v>38</v>
      </c>
      <c r="B123" s="55"/>
      <c r="C123" s="55"/>
      <c r="D123" s="56"/>
      <c r="E123" s="57"/>
      <c r="F123" s="55"/>
      <c r="G123" s="55"/>
      <c r="H123" s="55"/>
    </row>
    <row r="124" ht="22.5" spans="1:8">
      <c r="A124" s="58" t="s">
        <v>15</v>
      </c>
      <c r="B124" s="59" t="s">
        <v>16</v>
      </c>
      <c r="C124" s="59" t="s">
        <v>17</v>
      </c>
      <c r="D124" s="60" t="s">
        <v>18</v>
      </c>
      <c r="E124" s="61" t="s">
        <v>19</v>
      </c>
      <c r="F124" s="62" t="s">
        <v>20</v>
      </c>
      <c r="G124" s="63" t="s">
        <v>21</v>
      </c>
      <c r="H124" s="64" t="s">
        <v>22</v>
      </c>
    </row>
    <row r="125" spans="1:8">
      <c r="A125" s="66" t="s">
        <v>125</v>
      </c>
      <c r="B125" s="66" t="s">
        <v>126</v>
      </c>
      <c r="C125" s="67"/>
      <c r="D125" s="68"/>
      <c r="E125" s="69"/>
      <c r="F125" s="70"/>
      <c r="G125" s="71"/>
      <c r="H125" s="72"/>
    </row>
    <row r="126" spans="1:8">
      <c r="A126" s="66" t="s">
        <v>127</v>
      </c>
      <c r="B126" s="66" t="s">
        <v>128</v>
      </c>
      <c r="C126" s="67" t="s">
        <v>51</v>
      </c>
      <c r="D126" s="68">
        <v>2260.8</v>
      </c>
      <c r="E126" s="69">
        <v>360.62</v>
      </c>
      <c r="F126" s="70">
        <f>--$C$13</f>
        <v>0</v>
      </c>
      <c r="G126" s="71">
        <f>ROUND(E126*(100-F126),2)/100</f>
        <v>360.62</v>
      </c>
      <c r="H126" s="72">
        <f>ROUND(G126*D126,0)</f>
        <v>815290</v>
      </c>
    </row>
    <row r="127" spans="1:8">
      <c r="A127" s="66" t="s">
        <v>129</v>
      </c>
      <c r="B127" s="66" t="s">
        <v>130</v>
      </c>
      <c r="C127" s="67"/>
      <c r="D127" s="68"/>
      <c r="E127" s="69"/>
      <c r="F127" s="70"/>
      <c r="G127" s="71"/>
      <c r="H127" s="72"/>
    </row>
    <row r="128" spans="1:8">
      <c r="A128" s="66" t="s">
        <v>131</v>
      </c>
      <c r="B128" s="66" t="s">
        <v>132</v>
      </c>
      <c r="C128" s="67" t="s">
        <v>51</v>
      </c>
      <c r="D128" s="68">
        <v>37.5</v>
      </c>
      <c r="E128" s="69">
        <v>947.68</v>
      </c>
      <c r="F128" s="70">
        <f>--$C$13</f>
        <v>0</v>
      </c>
      <c r="G128" s="71">
        <f>ROUND(E128*(100-F128),2)/100</f>
        <v>947.68</v>
      </c>
      <c r="H128" s="72">
        <f>ROUND(G128*D128,0)</f>
        <v>35538</v>
      </c>
    </row>
    <row r="129" spans="1:8">
      <c r="A129" s="66" t="s">
        <v>133</v>
      </c>
      <c r="B129" s="66" t="s">
        <v>134</v>
      </c>
      <c r="C129" s="67" t="s">
        <v>51</v>
      </c>
      <c r="D129" s="68">
        <v>37.9</v>
      </c>
      <c r="E129" s="69">
        <v>715.62</v>
      </c>
      <c r="F129" s="70">
        <f>--$C$13</f>
        <v>0</v>
      </c>
      <c r="G129" s="71">
        <f>ROUND(E129*(100-F129),2)/100</f>
        <v>715.62</v>
      </c>
      <c r="H129" s="72">
        <f>ROUND(G129*D129,0)</f>
        <v>27122</v>
      </c>
    </row>
    <row r="130" spans="1:8">
      <c r="A130" s="66" t="s">
        <v>135</v>
      </c>
      <c r="B130" s="66" t="s">
        <v>136</v>
      </c>
      <c r="C130" s="67"/>
      <c r="D130" s="68"/>
      <c r="E130" s="69"/>
      <c r="F130" s="76"/>
      <c r="G130" s="76"/>
      <c r="H130" s="76"/>
    </row>
    <row r="131" spans="1:8">
      <c r="A131" s="65" t="s">
        <v>137</v>
      </c>
      <c r="B131" s="66" t="s">
        <v>138</v>
      </c>
      <c r="C131" s="67"/>
      <c r="D131" s="68"/>
      <c r="E131" s="69"/>
      <c r="F131" s="76"/>
      <c r="G131" s="76"/>
      <c r="H131" s="76"/>
    </row>
    <row r="132" spans="1:8">
      <c r="A132" s="65" t="s">
        <v>139</v>
      </c>
      <c r="B132" s="66" t="s">
        <v>140</v>
      </c>
      <c r="C132" s="67" t="s">
        <v>51</v>
      </c>
      <c r="D132" s="68">
        <v>181.8</v>
      </c>
      <c r="E132" s="69">
        <v>550.54</v>
      </c>
      <c r="F132" s="70">
        <f t="shared" ref="F132:F138" si="21">--$C$13</f>
        <v>0</v>
      </c>
      <c r="G132" s="71">
        <f t="shared" ref="G132:G138" si="22">ROUND(E132*(100-F132),2)/100</f>
        <v>550.54</v>
      </c>
      <c r="H132" s="72">
        <f t="shared" ref="H132:H138" si="23">ROUND(G132*D132,0)</f>
        <v>100088</v>
      </c>
    </row>
    <row r="133" spans="1:8">
      <c r="A133" s="65" t="s">
        <v>141</v>
      </c>
      <c r="B133" s="66" t="s">
        <v>142</v>
      </c>
      <c r="C133" s="67"/>
      <c r="D133" s="68"/>
      <c r="E133" s="69"/>
      <c r="F133" s="70"/>
      <c r="G133" s="71"/>
      <c r="H133" s="72"/>
    </row>
    <row r="134" spans="1:8">
      <c r="A134" s="65" t="s">
        <v>143</v>
      </c>
      <c r="B134" s="66" t="s">
        <v>144</v>
      </c>
      <c r="C134" s="67"/>
      <c r="D134" s="68"/>
      <c r="E134" s="69"/>
      <c r="F134" s="70"/>
      <c r="G134" s="71"/>
      <c r="H134" s="72"/>
    </row>
    <row r="135" spans="1:8">
      <c r="A135" s="65" t="s">
        <v>145</v>
      </c>
      <c r="B135" s="66" t="s">
        <v>146</v>
      </c>
      <c r="C135" s="67"/>
      <c r="D135" s="68"/>
      <c r="E135" s="69"/>
      <c r="F135" s="70"/>
      <c r="G135" s="71"/>
      <c r="H135" s="87"/>
    </row>
    <row r="136" spans="1:8">
      <c r="A136" s="65" t="s">
        <v>147</v>
      </c>
      <c r="B136" s="66" t="s">
        <v>148</v>
      </c>
      <c r="C136" s="67" t="s">
        <v>51</v>
      </c>
      <c r="D136" s="68">
        <v>33</v>
      </c>
      <c r="E136" s="69">
        <v>541.58</v>
      </c>
      <c r="F136" s="70">
        <f t="shared" si="21"/>
        <v>0</v>
      </c>
      <c r="G136" s="71">
        <f t="shared" si="22"/>
        <v>541.58</v>
      </c>
      <c r="H136" s="72">
        <f t="shared" si="23"/>
        <v>17872</v>
      </c>
    </row>
    <row r="137" spans="1:8">
      <c r="A137" s="65" t="s">
        <v>149</v>
      </c>
      <c r="B137" s="66" t="s">
        <v>150</v>
      </c>
      <c r="C137" s="67" t="s">
        <v>51</v>
      </c>
      <c r="D137" s="68">
        <v>43.4</v>
      </c>
      <c r="E137" s="69">
        <v>636.13</v>
      </c>
      <c r="F137" s="70">
        <f t="shared" si="21"/>
        <v>0</v>
      </c>
      <c r="G137" s="71">
        <f t="shared" si="22"/>
        <v>636.13</v>
      </c>
      <c r="H137" s="72">
        <f t="shared" si="23"/>
        <v>27608</v>
      </c>
    </row>
    <row r="138" spans="1:8">
      <c r="A138" s="65" t="s">
        <v>151</v>
      </c>
      <c r="B138" s="66" t="s">
        <v>152</v>
      </c>
      <c r="C138" s="67" t="s">
        <v>51</v>
      </c>
      <c r="D138" s="68">
        <v>4703.6</v>
      </c>
      <c r="E138" s="69">
        <v>748.66</v>
      </c>
      <c r="F138" s="70">
        <f t="shared" si="21"/>
        <v>0</v>
      </c>
      <c r="G138" s="71">
        <f t="shared" si="22"/>
        <v>748.66</v>
      </c>
      <c r="H138" s="72">
        <f t="shared" si="23"/>
        <v>3521397</v>
      </c>
    </row>
    <row r="139" spans="1:8">
      <c r="A139" s="65" t="s">
        <v>153</v>
      </c>
      <c r="B139" s="66" t="s">
        <v>154</v>
      </c>
      <c r="C139" s="67"/>
      <c r="D139" s="68"/>
      <c r="E139" s="69"/>
      <c r="F139" s="70"/>
      <c r="G139" s="71"/>
      <c r="H139" s="72"/>
    </row>
    <row r="140" spans="1:8">
      <c r="A140" s="65" t="s">
        <v>155</v>
      </c>
      <c r="B140" s="66" t="s">
        <v>156</v>
      </c>
      <c r="C140" s="67"/>
      <c r="D140" s="68"/>
      <c r="E140" s="69"/>
      <c r="F140" s="70"/>
      <c r="G140" s="71"/>
      <c r="H140" s="72"/>
    </row>
    <row r="141" spans="1:8">
      <c r="A141" s="65" t="s">
        <v>157</v>
      </c>
      <c r="B141" s="66" t="s">
        <v>158</v>
      </c>
      <c r="C141" s="67" t="s">
        <v>114</v>
      </c>
      <c r="D141" s="68">
        <v>3033</v>
      </c>
      <c r="E141" s="69">
        <v>314.62</v>
      </c>
      <c r="F141" s="70">
        <f>--$C$13</f>
        <v>0</v>
      </c>
      <c r="G141" s="71">
        <f>ROUND(E141*(100-F141),2)/100</f>
        <v>314.62</v>
      </c>
      <c r="H141" s="72">
        <f>ROUND(G141*D141,0)</f>
        <v>954242</v>
      </c>
    </row>
    <row r="142" spans="1:8">
      <c r="A142" s="65" t="s">
        <v>159</v>
      </c>
      <c r="B142" s="66" t="s">
        <v>160</v>
      </c>
      <c r="C142" s="67"/>
      <c r="D142" s="68"/>
      <c r="E142" s="69"/>
      <c r="F142" s="70"/>
      <c r="G142" s="71"/>
      <c r="H142" s="72"/>
    </row>
    <row r="143" spans="1:8">
      <c r="A143" s="65" t="s">
        <v>161</v>
      </c>
      <c r="B143" s="66" t="s">
        <v>162</v>
      </c>
      <c r="C143" s="67" t="s">
        <v>51</v>
      </c>
      <c r="D143" s="68">
        <v>8.2</v>
      </c>
      <c r="E143" s="69">
        <v>450.37</v>
      </c>
      <c r="F143" s="70">
        <f t="shared" ref="F143:F149" si="24">--$C$13</f>
        <v>0</v>
      </c>
      <c r="G143" s="71">
        <f t="shared" ref="G143:G149" si="25">ROUND(E143*(100-F143),2)/100</f>
        <v>450.37</v>
      </c>
      <c r="H143" s="72">
        <f t="shared" ref="H143:H149" si="26">ROUND(G143*D143,0)</f>
        <v>3693</v>
      </c>
    </row>
    <row r="144" spans="1:8">
      <c r="A144" s="65" t="s">
        <v>163</v>
      </c>
      <c r="B144" s="66" t="s">
        <v>164</v>
      </c>
      <c r="C144" s="67" t="s">
        <v>51</v>
      </c>
      <c r="D144" s="68">
        <v>38.5</v>
      </c>
      <c r="E144" s="69">
        <v>978.23</v>
      </c>
      <c r="F144" s="70">
        <f t="shared" si="24"/>
        <v>0</v>
      </c>
      <c r="G144" s="71">
        <f t="shared" si="25"/>
        <v>978.23</v>
      </c>
      <c r="H144" s="72">
        <f t="shared" si="26"/>
        <v>37662</v>
      </c>
    </row>
    <row r="145" spans="1:8">
      <c r="A145" s="65" t="s">
        <v>165</v>
      </c>
      <c r="B145" s="66" t="s">
        <v>166</v>
      </c>
      <c r="C145" s="67"/>
      <c r="D145" s="68"/>
      <c r="E145" s="69"/>
      <c r="F145" s="70"/>
      <c r="G145" s="71"/>
      <c r="H145" s="72"/>
    </row>
    <row r="146" spans="1:8">
      <c r="A146" s="65" t="s">
        <v>167</v>
      </c>
      <c r="B146" s="66" t="s">
        <v>168</v>
      </c>
      <c r="C146" s="67"/>
      <c r="D146" s="68"/>
      <c r="E146" s="69"/>
      <c r="F146" s="70"/>
      <c r="G146" s="71"/>
      <c r="H146" s="87"/>
    </row>
    <row r="147" spans="1:8">
      <c r="A147" s="65" t="s">
        <v>169</v>
      </c>
      <c r="B147" s="66" t="s">
        <v>170</v>
      </c>
      <c r="C147" s="67" t="s">
        <v>114</v>
      </c>
      <c r="D147" s="68">
        <v>2240</v>
      </c>
      <c r="E147" s="69">
        <v>173.07</v>
      </c>
      <c r="F147" s="70">
        <f t="shared" si="24"/>
        <v>0</v>
      </c>
      <c r="G147" s="71">
        <f t="shared" si="25"/>
        <v>173.07</v>
      </c>
      <c r="H147" s="72">
        <f t="shared" si="26"/>
        <v>387677</v>
      </c>
    </row>
    <row r="148" spans="1:8">
      <c r="A148" s="65" t="s">
        <v>171</v>
      </c>
      <c r="B148" s="66" t="s">
        <v>172</v>
      </c>
      <c r="C148" s="67" t="s">
        <v>51</v>
      </c>
      <c r="D148" s="68">
        <v>223.2</v>
      </c>
      <c r="E148" s="69">
        <v>836.11</v>
      </c>
      <c r="F148" s="70">
        <f t="shared" si="24"/>
        <v>0</v>
      </c>
      <c r="G148" s="71">
        <f t="shared" si="25"/>
        <v>836.11</v>
      </c>
      <c r="H148" s="72">
        <f t="shared" si="26"/>
        <v>186620</v>
      </c>
    </row>
    <row r="149" spans="1:8">
      <c r="A149" s="65" t="s">
        <v>173</v>
      </c>
      <c r="B149" s="66" t="s">
        <v>174</v>
      </c>
      <c r="C149" s="67" t="s">
        <v>85</v>
      </c>
      <c r="D149" s="68">
        <v>28707.2</v>
      </c>
      <c r="E149" s="69">
        <v>5.5</v>
      </c>
      <c r="F149" s="70">
        <f t="shared" si="24"/>
        <v>0</v>
      </c>
      <c r="G149" s="71">
        <f t="shared" si="25"/>
        <v>5.5</v>
      </c>
      <c r="H149" s="72">
        <f t="shared" si="26"/>
        <v>157890</v>
      </c>
    </row>
    <row r="150" spans="1:8">
      <c r="A150" s="65" t="s">
        <v>175</v>
      </c>
      <c r="B150" s="66" t="s">
        <v>176</v>
      </c>
      <c r="C150" s="67"/>
      <c r="D150" s="68"/>
      <c r="E150" s="69"/>
      <c r="F150" s="70"/>
      <c r="G150" s="71"/>
      <c r="H150" s="72"/>
    </row>
    <row r="151" spans="1:8">
      <c r="A151" s="65" t="s">
        <v>177</v>
      </c>
      <c r="B151" s="66" t="s">
        <v>178</v>
      </c>
      <c r="C151" s="67" t="s">
        <v>114</v>
      </c>
      <c r="D151" s="68">
        <v>1400</v>
      </c>
      <c r="E151" s="69">
        <v>169.18</v>
      </c>
      <c r="F151" s="70">
        <f>--$C$13</f>
        <v>0</v>
      </c>
      <c r="G151" s="71">
        <f>ROUND(E151*(100-F151),2)/100</f>
        <v>169.18</v>
      </c>
      <c r="H151" s="72">
        <f>ROUND(G151*D151,0)</f>
        <v>236852</v>
      </c>
    </row>
    <row r="152" spans="1:8">
      <c r="A152" s="65"/>
      <c r="B152" s="66"/>
      <c r="C152" s="67"/>
      <c r="D152" s="68"/>
      <c r="E152" s="69"/>
      <c r="F152" s="70"/>
      <c r="G152" s="71"/>
      <c r="H152" s="72"/>
    </row>
    <row r="153" spans="1:8">
      <c r="A153" s="65"/>
      <c r="B153" s="66"/>
      <c r="C153" s="67"/>
      <c r="D153" s="68"/>
      <c r="E153" s="69"/>
      <c r="F153" s="70"/>
      <c r="G153" s="71"/>
      <c r="H153" s="72"/>
    </row>
    <row r="154" spans="1:8">
      <c r="A154" s="65"/>
      <c r="B154" s="66"/>
      <c r="C154" s="67"/>
      <c r="D154" s="68"/>
      <c r="E154" s="69"/>
      <c r="F154" s="70"/>
      <c r="G154" s="71"/>
      <c r="H154" s="72"/>
    </row>
    <row r="155" spans="1:8">
      <c r="A155" s="65"/>
      <c r="B155" s="66"/>
      <c r="C155" s="67"/>
      <c r="D155" s="68"/>
      <c r="E155" s="69"/>
      <c r="F155" s="76"/>
      <c r="G155" s="76"/>
      <c r="H155" s="76"/>
    </row>
    <row r="156" spans="1:8">
      <c r="A156" s="65"/>
      <c r="B156" s="66"/>
      <c r="C156" s="67"/>
      <c r="D156" s="68"/>
      <c r="E156" s="69"/>
      <c r="F156" s="76"/>
      <c r="G156" s="76"/>
      <c r="H156" s="76"/>
    </row>
    <row r="157" spans="1:8">
      <c r="A157" s="65"/>
      <c r="B157" s="66"/>
      <c r="C157" s="67"/>
      <c r="D157" s="68"/>
      <c r="E157" s="69"/>
      <c r="F157" s="76"/>
      <c r="G157" s="76"/>
      <c r="H157" s="76"/>
    </row>
    <row r="158" spans="1:8">
      <c r="A158" s="65"/>
      <c r="B158" s="66"/>
      <c r="C158" s="67"/>
      <c r="D158" s="68"/>
      <c r="E158" s="69"/>
      <c r="F158" s="76"/>
      <c r="G158" s="76"/>
      <c r="H158" s="76"/>
    </row>
    <row r="159" spans="1:8">
      <c r="A159" s="65"/>
      <c r="B159" s="66"/>
      <c r="C159" s="67"/>
      <c r="D159" s="68"/>
      <c r="E159" s="69"/>
      <c r="F159" s="76"/>
      <c r="G159" s="76"/>
      <c r="H159" s="76"/>
    </row>
    <row r="160" ht="24" customHeight="1" spans="1:8">
      <c r="A160" s="81"/>
      <c r="B160" s="82" t="s">
        <v>179</v>
      </c>
      <c r="C160" s="82"/>
      <c r="D160" s="83">
        <f>SUM(H123:H159)+SUM(H78:H117)</f>
        <v>9452712</v>
      </c>
      <c r="E160" s="84"/>
      <c r="F160" s="81"/>
      <c r="G160" s="81"/>
      <c r="H160" s="81"/>
    </row>
    <row r="161" spans="1:8">
      <c r="A161" s="3" t="s">
        <v>35</v>
      </c>
      <c r="B161" s="3"/>
      <c r="C161" s="85" t="s">
        <v>123</v>
      </c>
      <c r="D161" s="86"/>
      <c r="E161" s="53"/>
      <c r="F161" s="85"/>
      <c r="G161" s="85"/>
      <c r="H161" s="85"/>
    </row>
    <row r="162" spans="1:8">
      <c r="A162" s="3"/>
      <c r="B162" s="3"/>
      <c r="C162" s="3"/>
      <c r="D162" s="52"/>
      <c r="E162" s="53"/>
      <c r="F162" s="3"/>
      <c r="G162" s="3"/>
      <c r="H162" s="3"/>
    </row>
    <row r="163" spans="1:8">
      <c r="A163" s="3"/>
      <c r="B163" s="3"/>
      <c r="C163" s="3"/>
      <c r="D163" s="52"/>
      <c r="E163" s="53"/>
      <c r="F163" s="3"/>
      <c r="G163" s="3"/>
      <c r="H163" s="3"/>
    </row>
    <row r="164" ht="25.5" spans="1:8">
      <c r="A164" s="49" t="s">
        <v>7</v>
      </c>
      <c r="B164" s="49"/>
      <c r="C164" s="49"/>
      <c r="D164" s="50"/>
      <c r="E164" s="51"/>
      <c r="F164" s="49"/>
      <c r="G164" s="49"/>
      <c r="H164" s="49"/>
    </row>
    <row r="165" spans="1:8">
      <c r="A165" s="3" t="s">
        <v>8</v>
      </c>
      <c r="B165" s="3"/>
      <c r="C165" s="3"/>
      <c r="D165" s="52" t="s">
        <v>9</v>
      </c>
      <c r="E165" s="53"/>
      <c r="F165" s="3"/>
      <c r="G165" s="3"/>
      <c r="H165" s="3"/>
    </row>
    <row r="166" ht="15" spans="1:8">
      <c r="A166" s="3" t="s">
        <v>10</v>
      </c>
      <c r="B166" s="3"/>
      <c r="C166" s="3"/>
      <c r="D166" s="52" t="s">
        <v>180</v>
      </c>
      <c r="E166" s="53" t="s">
        <v>12</v>
      </c>
      <c r="F166" s="54"/>
      <c r="G166" s="54"/>
      <c r="H166" s="54" t="s">
        <v>13</v>
      </c>
    </row>
    <row r="167" ht="26" customHeight="1" spans="1:8">
      <c r="A167" s="55" t="s">
        <v>181</v>
      </c>
      <c r="B167" s="55"/>
      <c r="C167" s="55"/>
      <c r="D167" s="56"/>
      <c r="E167" s="57"/>
      <c r="F167" s="55"/>
      <c r="G167" s="55"/>
      <c r="H167" s="55"/>
    </row>
    <row r="168" ht="22.5" spans="1:8">
      <c r="A168" s="58" t="s">
        <v>15</v>
      </c>
      <c r="B168" s="59" t="s">
        <v>16</v>
      </c>
      <c r="C168" s="59" t="s">
        <v>17</v>
      </c>
      <c r="D168" s="60" t="s">
        <v>18</v>
      </c>
      <c r="E168" s="61" t="s">
        <v>19</v>
      </c>
      <c r="F168" s="62" t="s">
        <v>20</v>
      </c>
      <c r="G168" s="63" t="s">
        <v>21</v>
      </c>
      <c r="H168" s="64" t="s">
        <v>22</v>
      </c>
    </row>
    <row r="169" spans="1:8">
      <c r="A169" s="65" t="s">
        <v>182</v>
      </c>
      <c r="B169" s="66" t="s">
        <v>183</v>
      </c>
      <c r="C169" s="67"/>
      <c r="D169" s="68"/>
      <c r="E169" s="69"/>
      <c r="F169" s="76"/>
      <c r="G169" s="76"/>
      <c r="H169" s="76"/>
    </row>
    <row r="170" spans="1:8">
      <c r="A170" s="65" t="s">
        <v>184</v>
      </c>
      <c r="B170" s="66" t="s">
        <v>185</v>
      </c>
      <c r="C170" s="67" t="s">
        <v>51</v>
      </c>
      <c r="D170" s="68">
        <v>169</v>
      </c>
      <c r="E170" s="69">
        <v>117.68</v>
      </c>
      <c r="F170" s="70">
        <f>--$C$13</f>
        <v>0</v>
      </c>
      <c r="G170" s="71">
        <f>ROUND(E170*(100-F170),2)/100</f>
        <v>117.68</v>
      </c>
      <c r="H170" s="72">
        <f>ROUND(G170*D170,0)</f>
        <v>19888</v>
      </c>
    </row>
    <row r="171" spans="1:8">
      <c r="A171" s="65" t="s">
        <v>186</v>
      </c>
      <c r="B171" s="66" t="s">
        <v>187</v>
      </c>
      <c r="C171" s="67"/>
      <c r="D171" s="68"/>
      <c r="E171" s="69"/>
      <c r="F171" s="70"/>
      <c r="G171" s="71"/>
      <c r="H171" s="72"/>
    </row>
    <row r="172" spans="1:8">
      <c r="A172" s="65" t="s">
        <v>188</v>
      </c>
      <c r="B172" s="66" t="s">
        <v>187</v>
      </c>
      <c r="C172" s="67"/>
      <c r="D172" s="68"/>
      <c r="E172" s="69"/>
      <c r="F172" s="70"/>
      <c r="G172" s="71"/>
      <c r="H172" s="72"/>
    </row>
    <row r="173" spans="1:8">
      <c r="A173" s="65" t="s">
        <v>189</v>
      </c>
      <c r="B173" s="66" t="s">
        <v>190</v>
      </c>
      <c r="C173" s="67" t="s">
        <v>43</v>
      </c>
      <c r="D173" s="68">
        <v>392.222</v>
      </c>
      <c r="E173" s="69">
        <v>33.26</v>
      </c>
      <c r="F173" s="70">
        <f t="shared" ref="F171:F174" si="27">--$C$13</f>
        <v>0</v>
      </c>
      <c r="G173" s="71">
        <f t="shared" ref="G171:G174" si="28">ROUND(E173*(100-F173),2)/100</f>
        <v>33.26</v>
      </c>
      <c r="H173" s="72">
        <f t="shared" ref="H171:H174" si="29">ROUND(G173*D173,0)</f>
        <v>13045</v>
      </c>
    </row>
    <row r="174" spans="1:8">
      <c r="A174" s="65" t="s">
        <v>191</v>
      </c>
      <c r="B174" s="66" t="s">
        <v>192</v>
      </c>
      <c r="C174" s="67" t="s">
        <v>43</v>
      </c>
      <c r="D174" s="68">
        <v>840</v>
      </c>
      <c r="E174" s="69">
        <v>47.12</v>
      </c>
      <c r="F174" s="70">
        <f t="shared" si="27"/>
        <v>0</v>
      </c>
      <c r="G174" s="71">
        <f t="shared" si="28"/>
        <v>47.12</v>
      </c>
      <c r="H174" s="72">
        <f t="shared" si="29"/>
        <v>39581</v>
      </c>
    </row>
    <row r="175" spans="1:8">
      <c r="A175" s="65" t="s">
        <v>193</v>
      </c>
      <c r="B175" s="66" t="s">
        <v>194</v>
      </c>
      <c r="C175" s="67"/>
      <c r="D175" s="68"/>
      <c r="E175" s="69"/>
      <c r="F175" s="70"/>
      <c r="G175" s="71"/>
      <c r="H175" s="72"/>
    </row>
    <row r="176" spans="1:8">
      <c r="A176" s="65" t="s">
        <v>195</v>
      </c>
      <c r="B176" s="66" t="s">
        <v>196</v>
      </c>
      <c r="C176" s="67" t="s">
        <v>43</v>
      </c>
      <c r="D176" s="68">
        <v>700</v>
      </c>
      <c r="E176" s="69">
        <v>1.61</v>
      </c>
      <c r="F176" s="70">
        <f t="shared" ref="F176:F180" si="30">--$C$13</f>
        <v>0</v>
      </c>
      <c r="G176" s="71">
        <f t="shared" ref="G176:G180" si="31">ROUND(E176*(100-F176),2)/100</f>
        <v>1.61</v>
      </c>
      <c r="H176" s="72">
        <f t="shared" ref="H176:H180" si="32">ROUND(G176*D176,0)</f>
        <v>1127</v>
      </c>
    </row>
    <row r="177" spans="1:8">
      <c r="A177" s="65" t="s">
        <v>197</v>
      </c>
      <c r="B177" s="66" t="s">
        <v>198</v>
      </c>
      <c r="C177" s="67"/>
      <c r="D177" s="68"/>
      <c r="E177" s="69"/>
      <c r="F177" s="70"/>
      <c r="G177" s="71"/>
      <c r="H177" s="72"/>
    </row>
    <row r="178" spans="1:8">
      <c r="A178" s="65" t="s">
        <v>199</v>
      </c>
      <c r="B178" s="66" t="s">
        <v>200</v>
      </c>
      <c r="C178" s="67" t="s">
        <v>43</v>
      </c>
      <c r="D178" s="68">
        <v>840</v>
      </c>
      <c r="E178" s="69">
        <v>7.27</v>
      </c>
      <c r="F178" s="70">
        <f t="shared" si="30"/>
        <v>0</v>
      </c>
      <c r="G178" s="71">
        <f t="shared" si="31"/>
        <v>7.27</v>
      </c>
      <c r="H178" s="72">
        <f t="shared" si="32"/>
        <v>6107</v>
      </c>
    </row>
    <row r="179" spans="1:8">
      <c r="A179" s="65" t="s">
        <v>201</v>
      </c>
      <c r="B179" s="66" t="s">
        <v>202</v>
      </c>
      <c r="C179" s="67"/>
      <c r="D179" s="68"/>
      <c r="E179" s="69"/>
      <c r="F179" s="70"/>
      <c r="G179" s="71"/>
      <c r="H179" s="72"/>
    </row>
    <row r="180" spans="1:8">
      <c r="A180" s="65" t="s">
        <v>203</v>
      </c>
      <c r="B180" s="66" t="s">
        <v>204</v>
      </c>
      <c r="C180" s="67" t="s">
        <v>43</v>
      </c>
      <c r="D180" s="68">
        <v>700</v>
      </c>
      <c r="E180" s="69">
        <v>52.97</v>
      </c>
      <c r="F180" s="70">
        <f t="shared" si="30"/>
        <v>0</v>
      </c>
      <c r="G180" s="71">
        <f t="shared" si="31"/>
        <v>52.97</v>
      </c>
      <c r="H180" s="72">
        <f t="shared" si="32"/>
        <v>37079</v>
      </c>
    </row>
    <row r="181" spans="1:8">
      <c r="A181" s="65" t="s">
        <v>205</v>
      </c>
      <c r="B181" s="66" t="s">
        <v>206</v>
      </c>
      <c r="C181" s="67"/>
      <c r="D181" s="68"/>
      <c r="E181" s="69"/>
      <c r="F181" s="70"/>
      <c r="G181" s="71"/>
      <c r="H181" s="72"/>
    </row>
    <row r="182" spans="1:8">
      <c r="A182" s="65" t="s">
        <v>207</v>
      </c>
      <c r="B182" s="66" t="s">
        <v>208</v>
      </c>
      <c r="C182" s="67" t="s">
        <v>43</v>
      </c>
      <c r="D182" s="68">
        <v>700</v>
      </c>
      <c r="E182" s="69">
        <v>56.95</v>
      </c>
      <c r="F182" s="70">
        <f t="shared" ref="F182:F186" si="33">--$C$13</f>
        <v>0</v>
      </c>
      <c r="G182" s="71">
        <f t="shared" ref="G182:G186" si="34">ROUND(E182*(100-F182),2)/100</f>
        <v>56.95</v>
      </c>
      <c r="H182" s="72">
        <f t="shared" ref="H182:H186" si="35">ROUND(G182*D182,0)</f>
        <v>39865</v>
      </c>
    </row>
    <row r="183" spans="1:8">
      <c r="A183" s="65" t="s">
        <v>209</v>
      </c>
      <c r="B183" s="66" t="s">
        <v>210</v>
      </c>
      <c r="C183" s="67"/>
      <c r="D183" s="68"/>
      <c r="E183" s="69"/>
      <c r="F183" s="70"/>
      <c r="G183" s="71"/>
      <c r="H183" s="72"/>
    </row>
    <row r="184" spans="1:8">
      <c r="A184" s="65" t="s">
        <v>211</v>
      </c>
      <c r="B184" s="66" t="s">
        <v>212</v>
      </c>
      <c r="C184" s="67" t="s">
        <v>43</v>
      </c>
      <c r="D184" s="68">
        <v>344</v>
      </c>
      <c r="E184" s="69">
        <v>93.06</v>
      </c>
      <c r="F184" s="70">
        <f t="shared" si="33"/>
        <v>0</v>
      </c>
      <c r="G184" s="71">
        <f t="shared" si="34"/>
        <v>93.06</v>
      </c>
      <c r="H184" s="72">
        <f t="shared" si="35"/>
        <v>32013</v>
      </c>
    </row>
    <row r="185" spans="1:8">
      <c r="A185" s="65" t="s">
        <v>213</v>
      </c>
      <c r="B185" s="66" t="s">
        <v>214</v>
      </c>
      <c r="C185" s="67" t="s">
        <v>51</v>
      </c>
      <c r="D185" s="68">
        <v>155.2</v>
      </c>
      <c r="E185" s="69">
        <v>45.34</v>
      </c>
      <c r="F185" s="70">
        <f t="shared" si="33"/>
        <v>0</v>
      </c>
      <c r="G185" s="71">
        <f t="shared" si="34"/>
        <v>45.34</v>
      </c>
      <c r="H185" s="72">
        <f t="shared" si="35"/>
        <v>7037</v>
      </c>
    </row>
    <row r="186" spans="1:8">
      <c r="A186" s="65" t="s">
        <v>215</v>
      </c>
      <c r="B186" s="66" t="s">
        <v>216</v>
      </c>
      <c r="C186" s="67" t="s">
        <v>114</v>
      </c>
      <c r="D186" s="68">
        <v>240</v>
      </c>
      <c r="E186" s="69">
        <v>6.86</v>
      </c>
      <c r="F186" s="70">
        <f t="shared" si="33"/>
        <v>0</v>
      </c>
      <c r="G186" s="71">
        <f t="shared" si="34"/>
        <v>6.86</v>
      </c>
      <c r="H186" s="72">
        <f t="shared" si="35"/>
        <v>1646</v>
      </c>
    </row>
    <row r="187" spans="1:8">
      <c r="A187" s="65"/>
      <c r="B187" s="66"/>
      <c r="C187" s="67"/>
      <c r="D187" s="68"/>
      <c r="E187" s="69"/>
      <c r="F187" s="70"/>
      <c r="G187" s="71"/>
      <c r="H187" s="72"/>
    </row>
    <row r="188" spans="1:8">
      <c r="A188" s="65"/>
      <c r="B188" s="66"/>
      <c r="C188" s="67"/>
      <c r="D188" s="68"/>
      <c r="E188" s="69"/>
      <c r="F188" s="70"/>
      <c r="G188" s="71"/>
      <c r="H188" s="72"/>
    </row>
    <row r="189" spans="1:8">
      <c r="A189" s="65"/>
      <c r="B189" s="66"/>
      <c r="C189" s="67"/>
      <c r="D189" s="68"/>
      <c r="E189" s="69"/>
      <c r="F189" s="70"/>
      <c r="G189" s="71"/>
      <c r="H189" s="72"/>
    </row>
    <row r="190" spans="1:8">
      <c r="A190" s="65"/>
      <c r="B190" s="66"/>
      <c r="C190" s="67"/>
      <c r="D190" s="68"/>
      <c r="E190" s="69"/>
      <c r="F190" s="70"/>
      <c r="G190" s="71"/>
      <c r="H190" s="72"/>
    </row>
    <row r="191" spans="1:8">
      <c r="A191" s="65"/>
      <c r="B191" s="66"/>
      <c r="C191" s="67"/>
      <c r="D191" s="68"/>
      <c r="E191" s="69"/>
      <c r="F191" s="70"/>
      <c r="G191" s="71"/>
      <c r="H191" s="72"/>
    </row>
    <row r="192" spans="1:8">
      <c r="A192" s="65"/>
      <c r="B192" s="66"/>
      <c r="C192" s="67"/>
      <c r="D192" s="68"/>
      <c r="E192" s="69"/>
      <c r="F192" s="70"/>
      <c r="G192" s="71"/>
      <c r="H192" s="72"/>
    </row>
    <row r="193" spans="1:8">
      <c r="A193" s="65"/>
      <c r="B193" s="66"/>
      <c r="C193" s="67"/>
      <c r="D193" s="68"/>
      <c r="E193" s="69"/>
      <c r="F193" s="70"/>
      <c r="G193" s="71"/>
      <c r="H193" s="72"/>
    </row>
    <row r="194" spans="1:8">
      <c r="A194" s="65"/>
      <c r="B194" s="66"/>
      <c r="C194" s="67"/>
      <c r="D194" s="68"/>
      <c r="E194" s="69"/>
      <c r="F194" s="70"/>
      <c r="G194" s="71"/>
      <c r="H194" s="72"/>
    </row>
    <row r="195" spans="1:8">
      <c r="A195" s="65"/>
      <c r="B195" s="66"/>
      <c r="C195" s="67"/>
      <c r="D195" s="68"/>
      <c r="E195" s="69"/>
      <c r="F195" s="70"/>
      <c r="G195" s="71"/>
      <c r="H195" s="72"/>
    </row>
    <row r="196" spans="1:8">
      <c r="A196" s="65"/>
      <c r="B196" s="66"/>
      <c r="C196" s="67"/>
      <c r="D196" s="68"/>
      <c r="E196" s="69"/>
      <c r="F196" s="70"/>
      <c r="G196" s="71"/>
      <c r="H196" s="72"/>
    </row>
    <row r="197" spans="1:8">
      <c r="A197" s="65"/>
      <c r="B197" s="66"/>
      <c r="C197" s="67"/>
      <c r="D197" s="68"/>
      <c r="E197" s="69"/>
      <c r="F197" s="70"/>
      <c r="G197" s="71"/>
      <c r="H197" s="72"/>
    </row>
    <row r="198" spans="1:8">
      <c r="A198" s="65"/>
      <c r="B198" s="66"/>
      <c r="C198" s="67"/>
      <c r="D198" s="68"/>
      <c r="E198" s="69"/>
      <c r="F198" s="70"/>
      <c r="G198" s="71"/>
      <c r="H198" s="72"/>
    </row>
    <row r="199" spans="1:8">
      <c r="A199" s="65"/>
      <c r="B199" s="66"/>
      <c r="C199" s="67"/>
      <c r="D199" s="68"/>
      <c r="E199" s="69"/>
      <c r="F199" s="70"/>
      <c r="G199" s="71"/>
      <c r="H199" s="72"/>
    </row>
    <row r="200" spans="1:8">
      <c r="A200" s="65"/>
      <c r="B200" s="66"/>
      <c r="C200" s="67"/>
      <c r="D200" s="68"/>
      <c r="E200" s="69"/>
      <c r="F200" s="70"/>
      <c r="G200" s="71"/>
      <c r="H200" s="72"/>
    </row>
    <row r="201" spans="1:8">
      <c r="A201" s="65"/>
      <c r="B201" s="66"/>
      <c r="C201" s="67"/>
      <c r="D201" s="68"/>
      <c r="E201" s="69"/>
      <c r="F201" s="76"/>
      <c r="G201" s="76"/>
      <c r="H201" s="76"/>
    </row>
    <row r="202" spans="1:8">
      <c r="A202" s="65"/>
      <c r="B202" s="66"/>
      <c r="C202" s="67"/>
      <c r="D202" s="68"/>
      <c r="E202" s="69"/>
      <c r="F202" s="76"/>
      <c r="G202" s="76"/>
      <c r="H202" s="76"/>
    </row>
    <row r="203" spans="1:8">
      <c r="A203" s="65"/>
      <c r="B203" s="66"/>
      <c r="C203" s="67"/>
      <c r="D203" s="68"/>
      <c r="E203" s="69"/>
      <c r="F203" s="76"/>
      <c r="G203" s="76"/>
      <c r="H203" s="76"/>
    </row>
    <row r="204" spans="1:8">
      <c r="A204" s="65"/>
      <c r="B204" s="66"/>
      <c r="C204" s="67"/>
      <c r="D204" s="68"/>
      <c r="E204" s="69"/>
      <c r="F204" s="76"/>
      <c r="G204" s="76"/>
      <c r="H204" s="76"/>
    </row>
    <row r="205" spans="1:8">
      <c r="A205" s="65"/>
      <c r="B205" s="66"/>
      <c r="C205" s="67"/>
      <c r="D205" s="68"/>
      <c r="E205" s="69"/>
      <c r="F205" s="76"/>
      <c r="G205" s="76"/>
      <c r="H205" s="76"/>
    </row>
    <row r="206" ht="26" customHeight="1" spans="1:8">
      <c r="A206" s="81"/>
      <c r="B206" s="82" t="s">
        <v>217</v>
      </c>
      <c r="C206" s="82"/>
      <c r="D206" s="83">
        <f>SUM(H167:H205)</f>
        <v>197388</v>
      </c>
      <c r="E206" s="84"/>
      <c r="F206" s="81"/>
      <c r="G206" s="81"/>
      <c r="H206" s="81"/>
    </row>
    <row r="207" spans="1:8">
      <c r="A207" s="3" t="s">
        <v>35</v>
      </c>
      <c r="B207" s="3"/>
      <c r="C207" s="85" t="s">
        <v>123</v>
      </c>
      <c r="D207" s="86"/>
      <c r="E207" s="53"/>
      <c r="F207" s="85"/>
      <c r="G207" s="85"/>
      <c r="H207" s="85"/>
    </row>
    <row r="209" ht="25.5" spans="1:8">
      <c r="A209" s="49" t="s">
        <v>7</v>
      </c>
      <c r="B209" s="49"/>
      <c r="C209" s="49"/>
      <c r="D209" s="50"/>
      <c r="E209" s="51"/>
      <c r="F209" s="49"/>
      <c r="G209" s="49"/>
      <c r="H209" s="49"/>
    </row>
    <row r="210" spans="1:8">
      <c r="A210" s="3" t="s">
        <v>8</v>
      </c>
      <c r="B210" s="3"/>
      <c r="C210" s="3"/>
      <c r="D210" s="52" t="s">
        <v>9</v>
      </c>
      <c r="E210" s="53"/>
      <c r="F210" s="3"/>
      <c r="G210" s="3"/>
      <c r="H210" s="3"/>
    </row>
    <row r="211" ht="15" spans="1:8">
      <c r="A211" s="3" t="s">
        <v>10</v>
      </c>
      <c r="B211" s="3"/>
      <c r="C211" s="3"/>
      <c r="D211" s="52" t="s">
        <v>218</v>
      </c>
      <c r="E211" s="53" t="s">
        <v>12</v>
      </c>
      <c r="F211" s="54"/>
      <c r="G211" s="54"/>
      <c r="H211" s="54" t="s">
        <v>13</v>
      </c>
    </row>
    <row r="212" ht="30" customHeight="1" spans="1:8">
      <c r="A212" s="55" t="s">
        <v>219</v>
      </c>
      <c r="B212" s="55"/>
      <c r="C212" s="55"/>
      <c r="D212" s="56"/>
      <c r="E212" s="57"/>
      <c r="F212" s="55"/>
      <c r="G212" s="55"/>
      <c r="H212" s="55"/>
    </row>
    <row r="213" ht="22.5" spans="1:8">
      <c r="A213" s="58" t="s">
        <v>15</v>
      </c>
      <c r="B213" s="59" t="s">
        <v>16</v>
      </c>
      <c r="C213" s="59" t="s">
        <v>17</v>
      </c>
      <c r="D213" s="60" t="s">
        <v>18</v>
      </c>
      <c r="E213" s="61" t="s">
        <v>19</v>
      </c>
      <c r="F213" s="62" t="s">
        <v>20</v>
      </c>
      <c r="G213" s="63" t="s">
        <v>21</v>
      </c>
      <c r="H213" s="64" t="s">
        <v>22</v>
      </c>
    </row>
    <row r="214" spans="1:8">
      <c r="A214" s="65" t="s">
        <v>220</v>
      </c>
      <c r="B214" s="66" t="s">
        <v>221</v>
      </c>
      <c r="C214" s="67"/>
      <c r="D214" s="68"/>
      <c r="E214" s="69"/>
      <c r="F214" s="76"/>
      <c r="G214" s="76"/>
      <c r="H214" s="76"/>
    </row>
    <row r="215" spans="1:8">
      <c r="A215" s="65" t="s">
        <v>222</v>
      </c>
      <c r="B215" s="66" t="s">
        <v>223</v>
      </c>
      <c r="C215" s="67" t="s">
        <v>51</v>
      </c>
      <c r="D215" s="68">
        <v>175</v>
      </c>
      <c r="E215" s="69">
        <v>89.32</v>
      </c>
      <c r="F215" s="70">
        <f t="shared" ref="F215:F219" si="36">--$C$13</f>
        <v>0</v>
      </c>
      <c r="G215" s="71">
        <f t="shared" ref="G215:G219" si="37">ROUND(E215*(100-F215),2)/100</f>
        <v>89.32</v>
      </c>
      <c r="H215" s="72">
        <f t="shared" ref="H215:H219" si="38">ROUND(G215*D215,0)</f>
        <v>15631</v>
      </c>
    </row>
    <row r="216" spans="1:8">
      <c r="A216" s="65" t="s">
        <v>224</v>
      </c>
      <c r="B216" s="66" t="s">
        <v>225</v>
      </c>
      <c r="C216" s="67"/>
      <c r="D216" s="68"/>
      <c r="E216" s="69"/>
      <c r="F216" s="70"/>
      <c r="G216" s="71"/>
      <c r="H216" s="72"/>
    </row>
    <row r="217" spans="1:8">
      <c r="A217" s="65" t="s">
        <v>226</v>
      </c>
      <c r="B217" s="66" t="s">
        <v>227</v>
      </c>
      <c r="C217" s="67" t="s">
        <v>51</v>
      </c>
      <c r="D217" s="68">
        <v>348</v>
      </c>
      <c r="E217" s="69">
        <v>631.91</v>
      </c>
      <c r="F217" s="70">
        <f>--$C$13</f>
        <v>0</v>
      </c>
      <c r="G217" s="71">
        <f>ROUND(E217*(100-F217),2)/100</f>
        <v>631.91</v>
      </c>
      <c r="H217" s="72">
        <f>ROUND(G217*D217,0)</f>
        <v>219905</v>
      </c>
    </row>
    <row r="218" spans="1:8">
      <c r="A218" s="65" t="s">
        <v>228</v>
      </c>
      <c r="B218" s="66" t="s">
        <v>229</v>
      </c>
      <c r="C218" s="67" t="s">
        <v>85</v>
      </c>
      <c r="D218" s="68">
        <v>18550</v>
      </c>
      <c r="E218" s="69">
        <v>4.69</v>
      </c>
      <c r="F218" s="70">
        <f t="shared" si="36"/>
        <v>0</v>
      </c>
      <c r="G218" s="71">
        <f t="shared" si="37"/>
        <v>4.69</v>
      </c>
      <c r="H218" s="72">
        <f t="shared" si="38"/>
        <v>87000</v>
      </c>
    </row>
    <row r="219" spans="1:8">
      <c r="A219" s="65" t="s">
        <v>230</v>
      </c>
      <c r="B219" s="66" t="s">
        <v>231</v>
      </c>
      <c r="C219" s="67"/>
      <c r="D219" s="68"/>
      <c r="E219" s="69"/>
      <c r="F219" s="70"/>
      <c r="G219" s="71"/>
      <c r="H219" s="72"/>
    </row>
    <row r="220" spans="1:8">
      <c r="A220" s="65" t="s">
        <v>232</v>
      </c>
      <c r="B220" s="66" t="s">
        <v>233</v>
      </c>
      <c r="C220" s="67"/>
      <c r="D220" s="68"/>
      <c r="E220" s="69"/>
      <c r="F220" s="70"/>
      <c r="G220" s="71"/>
      <c r="H220" s="72"/>
    </row>
    <row r="221" spans="1:8">
      <c r="A221" s="65" t="s">
        <v>234</v>
      </c>
      <c r="B221" s="66" t="s">
        <v>227</v>
      </c>
      <c r="C221" s="67" t="s">
        <v>51</v>
      </c>
      <c r="D221" s="68">
        <v>311.5</v>
      </c>
      <c r="E221" s="69">
        <v>867.88</v>
      </c>
      <c r="F221" s="70">
        <f>--$C$13</f>
        <v>0</v>
      </c>
      <c r="G221" s="71">
        <f>ROUND(E221*(100-F221),2)/100</f>
        <v>867.88</v>
      </c>
      <c r="H221" s="72">
        <f>ROUND(G221*D221,0)</f>
        <v>270345</v>
      </c>
    </row>
    <row r="222" spans="1:8">
      <c r="A222" s="65" t="s">
        <v>235</v>
      </c>
      <c r="B222" s="66" t="s">
        <v>236</v>
      </c>
      <c r="C222" s="67"/>
      <c r="D222" s="68"/>
      <c r="E222" s="69"/>
      <c r="F222" s="70"/>
      <c r="G222" s="71"/>
      <c r="H222" s="72"/>
    </row>
    <row r="223" spans="1:8">
      <c r="A223" s="65" t="s">
        <v>237</v>
      </c>
      <c r="B223" s="66" t="s">
        <v>238</v>
      </c>
      <c r="C223" s="67"/>
      <c r="D223" s="68"/>
      <c r="E223" s="69"/>
      <c r="F223" s="70"/>
      <c r="G223" s="71"/>
      <c r="H223" s="72"/>
    </row>
    <row r="224" spans="1:8">
      <c r="A224" s="65" t="s">
        <v>239</v>
      </c>
      <c r="B224" s="66" t="s">
        <v>240</v>
      </c>
      <c r="C224" s="67" t="s">
        <v>51</v>
      </c>
      <c r="D224" s="68">
        <v>168.9</v>
      </c>
      <c r="E224" s="69">
        <v>756</v>
      </c>
      <c r="F224" s="70">
        <f t="shared" ref="F221:F225" si="39">--$C$13</f>
        <v>0</v>
      </c>
      <c r="G224" s="71">
        <f t="shared" ref="G221:G225" si="40">ROUND(E224*(100-F224),2)/100</f>
        <v>756</v>
      </c>
      <c r="H224" s="72">
        <f t="shared" ref="H221:H225" si="41">ROUND(G224*D224,0)</f>
        <v>127688</v>
      </c>
    </row>
    <row r="225" spans="1:8">
      <c r="A225" s="65" t="s">
        <v>241</v>
      </c>
      <c r="B225" s="66" t="s">
        <v>242</v>
      </c>
      <c r="C225" s="67" t="s">
        <v>85</v>
      </c>
      <c r="D225" s="68">
        <v>35992.5</v>
      </c>
      <c r="E225" s="69">
        <v>4.64</v>
      </c>
      <c r="F225" s="70">
        <f t="shared" si="39"/>
        <v>0</v>
      </c>
      <c r="G225" s="71">
        <f t="shared" si="40"/>
        <v>4.64</v>
      </c>
      <c r="H225" s="72">
        <f t="shared" si="41"/>
        <v>167005</v>
      </c>
    </row>
    <row r="226" spans="1:8">
      <c r="A226" s="65" t="s">
        <v>243</v>
      </c>
      <c r="B226" s="66" t="s">
        <v>244</v>
      </c>
      <c r="C226" s="67"/>
      <c r="D226" s="68"/>
      <c r="E226" s="69"/>
      <c r="F226" s="70"/>
      <c r="G226" s="71"/>
      <c r="H226" s="72"/>
    </row>
    <row r="227" spans="1:8">
      <c r="A227" s="65" t="s">
        <v>245</v>
      </c>
      <c r="B227" s="66" t="s">
        <v>246</v>
      </c>
      <c r="C227" s="67"/>
      <c r="D227" s="68"/>
      <c r="E227" s="69"/>
      <c r="F227" s="70"/>
      <c r="G227" s="71"/>
      <c r="H227" s="72"/>
    </row>
    <row r="228" spans="1:8">
      <c r="A228" s="65" t="s">
        <v>247</v>
      </c>
      <c r="B228" s="66" t="s">
        <v>248</v>
      </c>
      <c r="C228" s="67" t="s">
        <v>51</v>
      </c>
      <c r="D228" s="68">
        <v>0.9</v>
      </c>
      <c r="E228" s="69">
        <v>1071.11</v>
      </c>
      <c r="F228" s="70">
        <f t="shared" ref="F227:F231" si="42">--$C$13</f>
        <v>0</v>
      </c>
      <c r="G228" s="71">
        <f t="shared" ref="G227:G231" si="43">ROUND(E228*(100-F228),2)/100</f>
        <v>1071.11</v>
      </c>
      <c r="H228" s="72">
        <f t="shared" ref="H227:H231" si="44">ROUND(G228*D228,0)</f>
        <v>964</v>
      </c>
    </row>
    <row r="229" spans="1:8">
      <c r="A229" s="65" t="s">
        <v>249</v>
      </c>
      <c r="B229" s="66" t="s">
        <v>250</v>
      </c>
      <c r="C229" s="67" t="s">
        <v>43</v>
      </c>
      <c r="D229" s="68">
        <v>100.5</v>
      </c>
      <c r="E229" s="69">
        <v>11.54</v>
      </c>
      <c r="F229" s="70">
        <f t="shared" si="42"/>
        <v>0</v>
      </c>
      <c r="G229" s="71">
        <f t="shared" si="43"/>
        <v>11.54</v>
      </c>
      <c r="H229" s="72">
        <f t="shared" si="44"/>
        <v>1160</v>
      </c>
    </row>
    <row r="230" spans="1:8">
      <c r="A230" s="65"/>
      <c r="B230" s="66"/>
      <c r="C230" s="67"/>
      <c r="D230" s="73"/>
      <c r="E230" s="73"/>
      <c r="F230" s="70"/>
      <c r="G230" s="71"/>
      <c r="H230" s="72"/>
    </row>
    <row r="231" spans="1:8">
      <c r="A231" s="65"/>
      <c r="B231" s="66"/>
      <c r="C231" s="67"/>
      <c r="D231" s="73"/>
      <c r="E231" s="73"/>
      <c r="F231" s="70"/>
      <c r="G231" s="71"/>
      <c r="H231" s="72"/>
    </row>
    <row r="232" spans="1:8">
      <c r="A232" s="65"/>
      <c r="B232" s="66"/>
      <c r="C232" s="67"/>
      <c r="D232" s="74"/>
      <c r="E232" s="75"/>
      <c r="F232" s="70"/>
      <c r="G232" s="71"/>
      <c r="H232" s="72"/>
    </row>
    <row r="233" spans="1:8">
      <c r="A233" s="65"/>
      <c r="B233" s="66"/>
      <c r="C233" s="67"/>
      <c r="D233" s="74"/>
      <c r="E233" s="75"/>
      <c r="F233" s="70"/>
      <c r="G233" s="71"/>
      <c r="H233" s="72"/>
    </row>
    <row r="234" spans="1:8">
      <c r="A234" s="65"/>
      <c r="B234" s="66"/>
      <c r="C234" s="67"/>
      <c r="D234" s="74"/>
      <c r="E234" s="75"/>
      <c r="F234" s="70"/>
      <c r="G234" s="71"/>
      <c r="H234" s="72"/>
    </row>
    <row r="235" spans="1:8">
      <c r="A235" s="65"/>
      <c r="B235" s="66"/>
      <c r="C235" s="67"/>
      <c r="D235" s="74"/>
      <c r="E235" s="75"/>
      <c r="F235" s="70"/>
      <c r="G235" s="71"/>
      <c r="H235" s="72"/>
    </row>
    <row r="236" spans="1:8">
      <c r="A236" s="65"/>
      <c r="B236" s="66"/>
      <c r="C236" s="67"/>
      <c r="D236" s="74"/>
      <c r="E236" s="75"/>
      <c r="F236" s="70"/>
      <c r="G236" s="71"/>
      <c r="H236" s="72"/>
    </row>
    <row r="237" spans="1:8">
      <c r="A237" s="65"/>
      <c r="B237" s="66"/>
      <c r="C237" s="67"/>
      <c r="D237" s="74"/>
      <c r="E237" s="75"/>
      <c r="F237" s="70"/>
      <c r="G237" s="71"/>
      <c r="H237" s="72"/>
    </row>
    <row r="238" spans="1:8">
      <c r="A238" s="65"/>
      <c r="B238" s="66"/>
      <c r="C238" s="67"/>
      <c r="D238" s="74"/>
      <c r="E238" s="75"/>
      <c r="F238" s="70"/>
      <c r="G238" s="71"/>
      <c r="H238" s="72"/>
    </row>
    <row r="239" spans="1:8">
      <c r="A239" s="65"/>
      <c r="B239" s="66"/>
      <c r="C239" s="67"/>
      <c r="D239" s="74"/>
      <c r="E239" s="75"/>
      <c r="F239" s="70"/>
      <c r="G239" s="71"/>
      <c r="H239" s="72"/>
    </row>
    <row r="240" spans="1:8">
      <c r="A240" s="65"/>
      <c r="B240" s="66"/>
      <c r="C240" s="67"/>
      <c r="D240" s="74"/>
      <c r="E240" s="75"/>
      <c r="F240" s="70"/>
      <c r="G240" s="71"/>
      <c r="H240" s="72"/>
    </row>
    <row r="241" spans="1:8">
      <c r="A241" s="65"/>
      <c r="B241" s="66"/>
      <c r="C241" s="67"/>
      <c r="D241" s="74"/>
      <c r="E241" s="75"/>
      <c r="F241" s="70"/>
      <c r="G241" s="71"/>
      <c r="H241" s="72"/>
    </row>
    <row r="242" spans="1:8">
      <c r="A242" s="65"/>
      <c r="B242" s="66"/>
      <c r="C242" s="67"/>
      <c r="D242" s="74"/>
      <c r="E242" s="75"/>
      <c r="F242" s="70"/>
      <c r="G242" s="71"/>
      <c r="H242" s="72"/>
    </row>
    <row r="243" spans="1:8">
      <c r="A243" s="65"/>
      <c r="B243" s="66"/>
      <c r="C243" s="67"/>
      <c r="D243" s="74"/>
      <c r="E243" s="75"/>
      <c r="F243" s="70"/>
      <c r="G243" s="71"/>
      <c r="H243" s="72"/>
    </row>
    <row r="244" spans="1:8">
      <c r="A244" s="65"/>
      <c r="B244" s="66"/>
      <c r="C244" s="67"/>
      <c r="D244" s="74"/>
      <c r="E244" s="75"/>
      <c r="F244" s="70"/>
      <c r="G244" s="71"/>
      <c r="H244" s="72"/>
    </row>
    <row r="245" spans="1:8">
      <c r="A245" s="65"/>
      <c r="B245" s="66"/>
      <c r="C245" s="67"/>
      <c r="D245" s="74"/>
      <c r="E245" s="75"/>
      <c r="F245" s="70"/>
      <c r="G245" s="71"/>
      <c r="H245" s="72"/>
    </row>
    <row r="246" spans="1:8">
      <c r="A246" s="65"/>
      <c r="B246" s="66"/>
      <c r="C246" s="67"/>
      <c r="D246" s="74"/>
      <c r="E246" s="75"/>
      <c r="F246" s="76"/>
      <c r="G246" s="76"/>
      <c r="H246" s="76"/>
    </row>
    <row r="247" spans="1:8">
      <c r="A247" s="65"/>
      <c r="B247" s="66"/>
      <c r="C247" s="67"/>
      <c r="D247" s="74"/>
      <c r="E247" s="75"/>
      <c r="F247" s="76"/>
      <c r="G247" s="76"/>
      <c r="H247" s="76"/>
    </row>
    <row r="248" spans="1:8">
      <c r="A248" s="65"/>
      <c r="B248" s="66"/>
      <c r="C248" s="67"/>
      <c r="D248" s="74"/>
      <c r="E248" s="75"/>
      <c r="F248" s="76"/>
      <c r="G248" s="76"/>
      <c r="H248" s="76"/>
    </row>
    <row r="249" spans="1:8">
      <c r="A249" s="65"/>
      <c r="B249" s="66"/>
      <c r="C249" s="67"/>
      <c r="D249" s="74"/>
      <c r="E249" s="75"/>
      <c r="F249" s="76"/>
      <c r="G249" s="76"/>
      <c r="H249" s="76"/>
    </row>
    <row r="250" spans="1:8">
      <c r="A250" s="65"/>
      <c r="B250" s="66"/>
      <c r="C250" s="67"/>
      <c r="D250" s="74"/>
      <c r="E250" s="75"/>
      <c r="F250" s="76"/>
      <c r="G250" s="76"/>
      <c r="H250" s="76"/>
    </row>
    <row r="251" ht="15" spans="1:8">
      <c r="A251" s="81"/>
      <c r="B251" s="82" t="s">
        <v>251</v>
      </c>
      <c r="C251" s="82"/>
      <c r="D251" s="83">
        <f>SUM(H212:H250)</f>
        <v>889698</v>
      </c>
      <c r="E251" s="84"/>
      <c r="F251" s="81"/>
      <c r="G251" s="81"/>
      <c r="H251" s="81"/>
    </row>
    <row r="252" spans="1:8">
      <c r="A252" s="3" t="s">
        <v>35</v>
      </c>
      <c r="B252" s="3"/>
      <c r="C252" s="85" t="s">
        <v>123</v>
      </c>
      <c r="D252" s="86"/>
      <c r="E252" s="53"/>
      <c r="F252" s="85"/>
      <c r="G252" s="85"/>
      <c r="H252" s="85"/>
    </row>
    <row r="254" ht="25.5" spans="1:8">
      <c r="A254" s="49" t="s">
        <v>7</v>
      </c>
      <c r="B254" s="49"/>
      <c r="C254" s="49"/>
      <c r="D254" s="50"/>
      <c r="E254" s="51"/>
      <c r="F254" s="49"/>
      <c r="G254" s="49"/>
      <c r="H254" s="49"/>
    </row>
    <row r="255" spans="1:8">
      <c r="A255" s="3" t="s">
        <v>8</v>
      </c>
      <c r="B255" s="3"/>
      <c r="C255" s="3"/>
      <c r="D255" s="52" t="s">
        <v>9</v>
      </c>
      <c r="E255" s="53"/>
      <c r="F255" s="3"/>
      <c r="G255" s="3"/>
      <c r="H255" s="3"/>
    </row>
    <row r="256" ht="15" spans="1:8">
      <c r="A256" s="3" t="s">
        <v>10</v>
      </c>
      <c r="B256" s="3"/>
      <c r="C256" s="3"/>
      <c r="D256" s="52" t="s">
        <v>252</v>
      </c>
      <c r="E256" s="53" t="s">
        <v>12</v>
      </c>
      <c r="F256" s="54"/>
      <c r="G256" s="54"/>
      <c r="H256" s="54" t="s">
        <v>13</v>
      </c>
    </row>
    <row r="257" ht="25" customHeight="1" spans="1:8">
      <c r="A257" s="55" t="s">
        <v>253</v>
      </c>
      <c r="B257" s="55"/>
      <c r="C257" s="55"/>
      <c r="D257" s="56"/>
      <c r="E257" s="57"/>
      <c r="F257" s="55"/>
      <c r="G257" s="55"/>
      <c r="H257" s="55"/>
    </row>
    <row r="258" ht="22.5" spans="1:8">
      <c r="A258" s="58" t="s">
        <v>15</v>
      </c>
      <c r="B258" s="59" t="s">
        <v>16</v>
      </c>
      <c r="C258" s="59" t="s">
        <v>17</v>
      </c>
      <c r="D258" s="60" t="s">
        <v>18</v>
      </c>
      <c r="E258" s="61" t="s">
        <v>19</v>
      </c>
      <c r="F258" s="62" t="s">
        <v>20</v>
      </c>
      <c r="G258" s="63" t="s">
        <v>21</v>
      </c>
      <c r="H258" s="64" t="s">
        <v>22</v>
      </c>
    </row>
    <row r="259" spans="1:8">
      <c r="A259" s="65" t="s">
        <v>254</v>
      </c>
      <c r="B259" s="66" t="s">
        <v>255</v>
      </c>
      <c r="C259" s="67"/>
      <c r="D259" s="68"/>
      <c r="E259" s="69"/>
      <c r="F259" s="76"/>
      <c r="G259" s="76"/>
      <c r="H259" s="76"/>
    </row>
    <row r="260" spans="1:8">
      <c r="A260" s="65" t="s">
        <v>256</v>
      </c>
      <c r="B260" s="66" t="s">
        <v>257</v>
      </c>
      <c r="C260" s="67" t="s">
        <v>114</v>
      </c>
      <c r="D260" s="68">
        <v>48</v>
      </c>
      <c r="E260" s="69">
        <v>198.23</v>
      </c>
      <c r="F260" s="70">
        <f t="shared" ref="F260:F264" si="45">--$C$13</f>
        <v>0</v>
      </c>
      <c r="G260" s="71">
        <f t="shared" ref="G260:G264" si="46">ROUND(E260*(100-F260),2)/100</f>
        <v>198.23</v>
      </c>
      <c r="H260" s="72">
        <f t="shared" ref="H260:H264" si="47">ROUND(G260*D260,0)</f>
        <v>9515</v>
      </c>
    </row>
    <row r="261" spans="1:8">
      <c r="A261" s="65" t="s">
        <v>258</v>
      </c>
      <c r="B261" s="66" t="s">
        <v>259</v>
      </c>
      <c r="C261" s="67" t="s">
        <v>114</v>
      </c>
      <c r="D261" s="68">
        <v>200</v>
      </c>
      <c r="E261" s="69">
        <v>184.55</v>
      </c>
      <c r="F261" s="70">
        <f t="shared" si="45"/>
        <v>0</v>
      </c>
      <c r="G261" s="71">
        <f t="shared" si="46"/>
        <v>184.55</v>
      </c>
      <c r="H261" s="72">
        <f t="shared" si="47"/>
        <v>36910</v>
      </c>
    </row>
    <row r="262" spans="1:8">
      <c r="A262" s="65" t="s">
        <v>260</v>
      </c>
      <c r="B262" s="66" t="s">
        <v>261</v>
      </c>
      <c r="C262" s="67" t="s">
        <v>114</v>
      </c>
      <c r="D262" s="68">
        <v>50</v>
      </c>
      <c r="E262" s="69">
        <v>112.8</v>
      </c>
      <c r="F262" s="70">
        <f t="shared" si="45"/>
        <v>0</v>
      </c>
      <c r="G262" s="71">
        <f t="shared" si="46"/>
        <v>112.8</v>
      </c>
      <c r="H262" s="72">
        <f t="shared" si="47"/>
        <v>5640</v>
      </c>
    </row>
    <row r="263" spans="1:8">
      <c r="A263" s="65" t="s">
        <v>262</v>
      </c>
      <c r="B263" s="66" t="s">
        <v>263</v>
      </c>
      <c r="C263" s="67"/>
      <c r="D263" s="68"/>
      <c r="E263" s="69"/>
      <c r="F263" s="70"/>
      <c r="G263" s="71"/>
      <c r="H263" s="72"/>
    </row>
    <row r="264" spans="1:8">
      <c r="A264" s="65" t="s">
        <v>264</v>
      </c>
      <c r="B264" s="66" t="s">
        <v>265</v>
      </c>
      <c r="C264" s="67" t="s">
        <v>43</v>
      </c>
      <c r="D264" s="68">
        <v>45</v>
      </c>
      <c r="E264" s="69">
        <v>49.67</v>
      </c>
      <c r="F264" s="70">
        <f t="shared" si="45"/>
        <v>0</v>
      </c>
      <c r="G264" s="71">
        <f t="shared" si="46"/>
        <v>49.67</v>
      </c>
      <c r="H264" s="72">
        <f t="shared" si="47"/>
        <v>2235</v>
      </c>
    </row>
    <row r="265" spans="1:8">
      <c r="A265" s="65" t="s">
        <v>266</v>
      </c>
      <c r="B265" s="66" t="s">
        <v>267</v>
      </c>
      <c r="C265" s="67"/>
      <c r="D265" s="68"/>
      <c r="E265" s="69"/>
      <c r="F265" s="70"/>
      <c r="G265" s="71"/>
      <c r="H265" s="72"/>
    </row>
    <row r="266" spans="1:8">
      <c r="A266" s="65" t="s">
        <v>268</v>
      </c>
      <c r="B266" s="66" t="s">
        <v>269</v>
      </c>
      <c r="C266" s="67" t="s">
        <v>270</v>
      </c>
      <c r="D266" s="68">
        <v>21</v>
      </c>
      <c r="E266" s="69">
        <v>4.95</v>
      </c>
      <c r="F266" s="70">
        <f>--$C$13</f>
        <v>0</v>
      </c>
      <c r="G266" s="71">
        <f>ROUND(E266*(100-F266),2)/100</f>
        <v>4.95</v>
      </c>
      <c r="H266" s="72">
        <f>ROUND(G266*D266,0)</f>
        <v>104</v>
      </c>
    </row>
    <row r="267" spans="1:8">
      <c r="A267" s="65"/>
      <c r="B267" s="66"/>
      <c r="C267" s="67"/>
      <c r="D267" s="73"/>
      <c r="E267" s="73"/>
      <c r="F267" s="70"/>
      <c r="G267" s="71"/>
      <c r="H267" s="72"/>
    </row>
    <row r="268" spans="1:8">
      <c r="A268" s="65"/>
      <c r="B268" s="66"/>
      <c r="C268" s="67"/>
      <c r="D268" s="73"/>
      <c r="E268" s="73"/>
      <c r="F268" s="70"/>
      <c r="G268" s="71"/>
      <c r="H268" s="72"/>
    </row>
    <row r="269" spans="1:8">
      <c r="A269" s="65"/>
      <c r="B269" s="66"/>
      <c r="C269" s="67"/>
      <c r="D269" s="73"/>
      <c r="E269" s="73"/>
      <c r="F269" s="70"/>
      <c r="G269" s="71"/>
      <c r="H269" s="72"/>
    </row>
    <row r="270" spans="1:8">
      <c r="A270" s="65"/>
      <c r="B270" s="66"/>
      <c r="C270" s="67"/>
      <c r="D270" s="73"/>
      <c r="E270" s="73"/>
      <c r="F270" s="70"/>
      <c r="G270" s="71"/>
      <c r="H270" s="72"/>
    </row>
    <row r="271" spans="1:8">
      <c r="A271" s="65"/>
      <c r="B271" s="66"/>
      <c r="C271" s="67"/>
      <c r="D271" s="73"/>
      <c r="E271" s="73"/>
      <c r="F271" s="70"/>
      <c r="G271" s="71"/>
      <c r="H271" s="72"/>
    </row>
    <row r="272" spans="1:8">
      <c r="A272" s="65"/>
      <c r="B272" s="66"/>
      <c r="C272" s="67"/>
      <c r="D272" s="73"/>
      <c r="E272" s="73"/>
      <c r="F272" s="70"/>
      <c r="G272" s="71"/>
      <c r="H272" s="72"/>
    </row>
    <row r="273" spans="1:8">
      <c r="A273" s="65"/>
      <c r="B273" s="66"/>
      <c r="C273" s="67"/>
      <c r="D273" s="73"/>
      <c r="E273" s="73"/>
      <c r="F273" s="70"/>
      <c r="G273" s="71"/>
      <c r="H273" s="72"/>
    </row>
    <row r="274" spans="1:8">
      <c r="A274" s="65"/>
      <c r="B274" s="66"/>
      <c r="C274" s="67"/>
      <c r="D274" s="73"/>
      <c r="E274" s="73"/>
      <c r="F274" s="70"/>
      <c r="G274" s="71"/>
      <c r="H274" s="72"/>
    </row>
    <row r="275" spans="1:8">
      <c r="A275" s="65"/>
      <c r="B275" s="66"/>
      <c r="C275" s="67"/>
      <c r="D275" s="73"/>
      <c r="E275" s="73"/>
      <c r="F275" s="70"/>
      <c r="G275" s="71"/>
      <c r="H275" s="72"/>
    </row>
    <row r="276" spans="1:8">
      <c r="A276" s="65"/>
      <c r="B276" s="66"/>
      <c r="C276" s="67"/>
      <c r="D276" s="73"/>
      <c r="E276" s="73"/>
      <c r="F276" s="70"/>
      <c r="G276" s="71"/>
      <c r="H276" s="72"/>
    </row>
    <row r="277" spans="1:8">
      <c r="A277" s="65"/>
      <c r="B277" s="66"/>
      <c r="C277" s="67"/>
      <c r="D277" s="74"/>
      <c r="E277" s="75"/>
      <c r="F277" s="70"/>
      <c r="G277" s="71"/>
      <c r="H277" s="72"/>
    </row>
    <row r="278" spans="1:8">
      <c r="A278" s="65"/>
      <c r="B278" s="66"/>
      <c r="C278" s="67"/>
      <c r="D278" s="74"/>
      <c r="E278" s="75"/>
      <c r="F278" s="70"/>
      <c r="G278" s="71"/>
      <c r="H278" s="72"/>
    </row>
    <row r="279" spans="1:8">
      <c r="A279" s="65"/>
      <c r="B279" s="66"/>
      <c r="C279" s="67"/>
      <c r="D279" s="74"/>
      <c r="E279" s="75"/>
      <c r="F279" s="70"/>
      <c r="G279" s="71"/>
      <c r="H279" s="72"/>
    </row>
    <row r="280" spans="1:8">
      <c r="A280" s="65"/>
      <c r="B280" s="66"/>
      <c r="C280" s="67"/>
      <c r="D280" s="74"/>
      <c r="E280" s="75"/>
      <c r="F280" s="70"/>
      <c r="G280" s="71"/>
      <c r="H280" s="72"/>
    </row>
    <row r="281" spans="1:8">
      <c r="A281" s="65"/>
      <c r="B281" s="66"/>
      <c r="C281" s="67"/>
      <c r="D281" s="74"/>
      <c r="E281" s="75"/>
      <c r="F281" s="70"/>
      <c r="G281" s="71"/>
      <c r="H281" s="72"/>
    </row>
    <row r="282" spans="1:8">
      <c r="A282" s="65"/>
      <c r="B282" s="66"/>
      <c r="C282" s="67"/>
      <c r="D282" s="74"/>
      <c r="E282" s="75"/>
      <c r="F282" s="70"/>
      <c r="G282" s="71"/>
      <c r="H282" s="72"/>
    </row>
    <row r="283" spans="1:8">
      <c r="A283" s="65"/>
      <c r="B283" s="66"/>
      <c r="C283" s="67"/>
      <c r="D283" s="74"/>
      <c r="E283" s="75"/>
      <c r="F283" s="70"/>
      <c r="G283" s="71"/>
      <c r="H283" s="72"/>
    </row>
    <row r="284" spans="1:8">
      <c r="A284" s="65"/>
      <c r="B284" s="66"/>
      <c r="C284" s="67"/>
      <c r="D284" s="74"/>
      <c r="E284" s="75"/>
      <c r="F284" s="70"/>
      <c r="G284" s="71"/>
      <c r="H284" s="72"/>
    </row>
    <row r="285" spans="1:8">
      <c r="A285" s="65"/>
      <c r="B285" s="66"/>
      <c r="C285" s="67"/>
      <c r="D285" s="74"/>
      <c r="E285" s="75"/>
      <c r="F285" s="70"/>
      <c r="G285" s="71"/>
      <c r="H285" s="72"/>
    </row>
    <row r="286" spans="1:8">
      <c r="A286" s="65"/>
      <c r="B286" s="66"/>
      <c r="C286" s="67"/>
      <c r="D286" s="74"/>
      <c r="E286" s="75"/>
      <c r="F286" s="70"/>
      <c r="G286" s="71"/>
      <c r="H286" s="72"/>
    </row>
    <row r="287" spans="1:8">
      <c r="A287" s="65"/>
      <c r="B287" s="66"/>
      <c r="C287" s="67"/>
      <c r="D287" s="74"/>
      <c r="E287" s="75"/>
      <c r="F287" s="70"/>
      <c r="G287" s="71"/>
      <c r="H287" s="72"/>
    </row>
    <row r="288" spans="1:8">
      <c r="A288" s="65"/>
      <c r="B288" s="66"/>
      <c r="C288" s="67"/>
      <c r="D288" s="74"/>
      <c r="E288" s="75"/>
      <c r="F288" s="70"/>
      <c r="G288" s="71"/>
      <c r="H288" s="72"/>
    </row>
    <row r="289" spans="1:8">
      <c r="A289" s="65"/>
      <c r="B289" s="66"/>
      <c r="C289" s="67"/>
      <c r="D289" s="74"/>
      <c r="E289" s="75"/>
      <c r="F289" s="70"/>
      <c r="G289" s="71"/>
      <c r="H289" s="72"/>
    </row>
    <row r="290" spans="1:8">
      <c r="A290" s="65"/>
      <c r="B290" s="66"/>
      <c r="C290" s="67"/>
      <c r="D290" s="74"/>
      <c r="E290" s="75"/>
      <c r="F290" s="70"/>
      <c r="G290" s="71"/>
      <c r="H290" s="72"/>
    </row>
    <row r="291" spans="1:8">
      <c r="A291" s="65"/>
      <c r="B291" s="66"/>
      <c r="C291" s="67"/>
      <c r="D291" s="74"/>
      <c r="E291" s="75"/>
      <c r="F291" s="76"/>
      <c r="G291" s="76"/>
      <c r="H291" s="76"/>
    </row>
    <row r="292" spans="1:8">
      <c r="A292" s="65"/>
      <c r="B292" s="66"/>
      <c r="C292" s="67"/>
      <c r="D292" s="74"/>
      <c r="E292" s="75"/>
      <c r="F292" s="76"/>
      <c r="G292" s="76"/>
      <c r="H292" s="76"/>
    </row>
    <row r="293" spans="1:8">
      <c r="A293" s="65"/>
      <c r="B293" s="66"/>
      <c r="C293" s="67"/>
      <c r="D293" s="74"/>
      <c r="E293" s="75"/>
      <c r="F293" s="76"/>
      <c r="G293" s="76"/>
      <c r="H293" s="76"/>
    </row>
    <row r="294" spans="1:8">
      <c r="A294" s="65"/>
      <c r="B294" s="66"/>
      <c r="C294" s="67"/>
      <c r="D294" s="74"/>
      <c r="E294" s="75"/>
      <c r="F294" s="76"/>
      <c r="G294" s="76"/>
      <c r="H294" s="76"/>
    </row>
    <row r="295" spans="1:8">
      <c r="A295" s="65"/>
      <c r="B295" s="66"/>
      <c r="C295" s="67"/>
      <c r="D295" s="74"/>
      <c r="E295" s="75"/>
      <c r="F295" s="76"/>
      <c r="G295" s="76"/>
      <c r="H295" s="76"/>
    </row>
    <row r="296" ht="15" spans="1:8">
      <c r="A296" s="81"/>
      <c r="B296" s="82" t="s">
        <v>271</v>
      </c>
      <c r="C296" s="82"/>
      <c r="D296" s="83">
        <f>SUM(H257:H295)</f>
        <v>54404</v>
      </c>
      <c r="E296" s="84"/>
      <c r="F296" s="81"/>
      <c r="G296" s="81"/>
      <c r="H296" s="81"/>
    </row>
    <row r="297" spans="1:8">
      <c r="A297" s="3" t="s">
        <v>35</v>
      </c>
      <c r="B297" s="3"/>
      <c r="C297" s="85" t="s">
        <v>123</v>
      </c>
      <c r="D297" s="86"/>
      <c r="E297" s="53"/>
      <c r="F297" s="85"/>
      <c r="G297" s="85"/>
      <c r="H297" s="85"/>
    </row>
    <row r="299" ht="25.5" spans="1:8">
      <c r="A299" s="49" t="s">
        <v>7</v>
      </c>
      <c r="B299" s="49"/>
      <c r="C299" s="49"/>
      <c r="D299" s="50"/>
      <c r="E299" s="51"/>
      <c r="F299" s="49"/>
      <c r="G299" s="49"/>
      <c r="H299" s="49"/>
    </row>
    <row r="300" spans="1:8">
      <c r="A300" s="3" t="s">
        <v>8</v>
      </c>
      <c r="B300" s="3"/>
      <c r="C300" s="3"/>
      <c r="D300" s="52" t="s">
        <v>9</v>
      </c>
      <c r="E300" s="53"/>
      <c r="F300" s="3"/>
      <c r="G300" s="3"/>
      <c r="H300" s="3"/>
    </row>
    <row r="301" ht="15" spans="1:8">
      <c r="A301" s="3" t="s">
        <v>10</v>
      </c>
      <c r="B301" s="3"/>
      <c r="C301" s="3"/>
      <c r="D301" s="52" t="s">
        <v>272</v>
      </c>
      <c r="E301" s="53" t="s">
        <v>12</v>
      </c>
      <c r="F301" s="54"/>
      <c r="G301" s="54"/>
      <c r="H301" s="54" t="s">
        <v>13</v>
      </c>
    </row>
    <row r="302" ht="29" customHeight="1" spans="1:8">
      <c r="A302" s="55" t="s">
        <v>273</v>
      </c>
      <c r="B302" s="55"/>
      <c r="C302" s="55"/>
      <c r="D302" s="56"/>
      <c r="E302" s="57"/>
      <c r="F302" s="55"/>
      <c r="G302" s="55"/>
      <c r="H302" s="55"/>
    </row>
    <row r="303" ht="22.5" spans="1:8">
      <c r="A303" s="58" t="s">
        <v>15</v>
      </c>
      <c r="B303" s="59" t="s">
        <v>16</v>
      </c>
      <c r="C303" s="59" t="s">
        <v>17</v>
      </c>
      <c r="D303" s="60" t="s">
        <v>18</v>
      </c>
      <c r="E303" s="61" t="s">
        <v>19</v>
      </c>
      <c r="F303" s="62" t="s">
        <v>20</v>
      </c>
      <c r="G303" s="63" t="s">
        <v>21</v>
      </c>
      <c r="H303" s="64" t="s">
        <v>22</v>
      </c>
    </row>
    <row r="304" spans="1:8">
      <c r="A304" s="65" t="s">
        <v>274</v>
      </c>
      <c r="B304" s="66" t="s">
        <v>275</v>
      </c>
      <c r="C304" s="67" t="s">
        <v>43</v>
      </c>
      <c r="D304" s="68">
        <v>7500</v>
      </c>
      <c r="E304" s="69">
        <v>12.96</v>
      </c>
      <c r="F304" s="70">
        <f>--$C$13</f>
        <v>0</v>
      </c>
      <c r="G304" s="71">
        <f>ROUND(E304*(100-F304),2)/100</f>
        <v>12.96</v>
      </c>
      <c r="H304" s="72">
        <f>ROUND(G304*D304,0)</f>
        <v>97200</v>
      </c>
    </row>
    <row r="305" spans="1:8">
      <c r="A305" s="65"/>
      <c r="B305" s="66"/>
      <c r="C305" s="67"/>
      <c r="D305" s="68"/>
      <c r="E305" s="69"/>
      <c r="F305" s="70"/>
      <c r="G305" s="71"/>
      <c r="H305" s="72"/>
    </row>
    <row r="306" spans="1:8">
      <c r="A306" s="65"/>
      <c r="B306" s="66"/>
      <c r="C306" s="67"/>
      <c r="D306" s="68"/>
      <c r="E306" s="69"/>
      <c r="F306" s="70"/>
      <c r="G306" s="71"/>
      <c r="H306" s="72"/>
    </row>
    <row r="307" spans="1:8">
      <c r="A307" s="65"/>
      <c r="B307" s="66"/>
      <c r="C307" s="67"/>
      <c r="D307" s="68"/>
      <c r="E307" s="69"/>
      <c r="F307" s="70"/>
      <c r="G307" s="71"/>
      <c r="H307" s="72"/>
    </row>
    <row r="308" spans="1:8">
      <c r="A308" s="65"/>
      <c r="B308" s="66"/>
      <c r="C308" s="67"/>
      <c r="D308" s="73"/>
      <c r="E308" s="73"/>
      <c r="F308" s="70"/>
      <c r="G308" s="71"/>
      <c r="H308" s="72"/>
    </row>
    <row r="309" spans="1:8">
      <c r="A309" s="65"/>
      <c r="B309" s="66"/>
      <c r="C309" s="67"/>
      <c r="D309" s="73"/>
      <c r="E309" s="73"/>
      <c r="F309" s="70"/>
      <c r="G309" s="71"/>
      <c r="H309" s="72"/>
    </row>
    <row r="310" spans="1:8">
      <c r="A310" s="65"/>
      <c r="B310" s="66"/>
      <c r="C310" s="67"/>
      <c r="D310" s="73"/>
      <c r="E310" s="73"/>
      <c r="F310" s="70"/>
      <c r="G310" s="71"/>
      <c r="H310" s="72"/>
    </row>
    <row r="311" spans="1:8">
      <c r="A311" s="65"/>
      <c r="B311" s="66"/>
      <c r="C311" s="67"/>
      <c r="D311" s="73"/>
      <c r="E311" s="73"/>
      <c r="F311" s="70"/>
      <c r="G311" s="71"/>
      <c r="H311" s="72"/>
    </row>
    <row r="312" spans="1:8">
      <c r="A312" s="65"/>
      <c r="B312" s="66"/>
      <c r="C312" s="67"/>
      <c r="D312" s="73"/>
      <c r="E312" s="73"/>
      <c r="F312" s="70"/>
      <c r="G312" s="71"/>
      <c r="H312" s="72"/>
    </row>
    <row r="313" spans="1:8">
      <c r="A313" s="65"/>
      <c r="B313" s="66"/>
      <c r="C313" s="67"/>
      <c r="D313" s="73"/>
      <c r="E313" s="73"/>
      <c r="F313" s="70"/>
      <c r="G313" s="71"/>
      <c r="H313" s="72"/>
    </row>
    <row r="314" spans="1:8">
      <c r="A314" s="65"/>
      <c r="B314" s="66"/>
      <c r="C314" s="67"/>
      <c r="D314" s="73"/>
      <c r="E314" s="73"/>
      <c r="F314" s="70"/>
      <c r="G314" s="71"/>
      <c r="H314" s="72"/>
    </row>
    <row r="315" spans="1:8">
      <c r="A315" s="65"/>
      <c r="B315" s="66"/>
      <c r="C315" s="67"/>
      <c r="D315" s="73"/>
      <c r="E315" s="73"/>
      <c r="F315" s="70"/>
      <c r="G315" s="71"/>
      <c r="H315" s="72"/>
    </row>
    <row r="316" spans="1:8">
      <c r="A316" s="65"/>
      <c r="B316" s="66"/>
      <c r="C316" s="67"/>
      <c r="D316" s="73"/>
      <c r="E316" s="73"/>
      <c r="F316" s="70"/>
      <c r="G316" s="71"/>
      <c r="H316" s="72"/>
    </row>
    <row r="317" spans="1:8">
      <c r="A317" s="65"/>
      <c r="B317" s="66"/>
      <c r="C317" s="67"/>
      <c r="D317" s="73"/>
      <c r="E317" s="73"/>
      <c r="F317" s="70"/>
      <c r="G317" s="71"/>
      <c r="H317" s="72"/>
    </row>
    <row r="318" spans="1:8">
      <c r="A318" s="65"/>
      <c r="B318" s="66"/>
      <c r="C318" s="67"/>
      <c r="D318" s="73"/>
      <c r="E318" s="73"/>
      <c r="F318" s="70"/>
      <c r="G318" s="71"/>
      <c r="H318" s="72"/>
    </row>
    <row r="319" spans="1:8">
      <c r="A319" s="65"/>
      <c r="B319" s="66"/>
      <c r="C319" s="67"/>
      <c r="D319" s="73"/>
      <c r="E319" s="73"/>
      <c r="F319" s="70"/>
      <c r="G319" s="71"/>
      <c r="H319" s="72"/>
    </row>
    <row r="320" spans="1:8">
      <c r="A320" s="65"/>
      <c r="B320" s="66"/>
      <c r="C320" s="67"/>
      <c r="D320" s="73"/>
      <c r="E320" s="73"/>
      <c r="F320" s="70"/>
      <c r="G320" s="71"/>
      <c r="H320" s="72"/>
    </row>
    <row r="321" spans="1:8">
      <c r="A321" s="65"/>
      <c r="B321" s="66"/>
      <c r="C321" s="67"/>
      <c r="D321" s="73"/>
      <c r="E321" s="73"/>
      <c r="F321" s="70"/>
      <c r="G321" s="71"/>
      <c r="H321" s="72"/>
    </row>
    <row r="322" spans="1:8">
      <c r="A322" s="65"/>
      <c r="B322" s="66"/>
      <c r="C322" s="67"/>
      <c r="D322" s="74"/>
      <c r="E322" s="75"/>
      <c r="F322" s="70"/>
      <c r="G322" s="71"/>
      <c r="H322" s="72"/>
    </row>
    <row r="323" spans="1:8">
      <c r="A323" s="65"/>
      <c r="B323" s="66"/>
      <c r="C323" s="67"/>
      <c r="D323" s="74"/>
      <c r="E323" s="75"/>
      <c r="F323" s="70"/>
      <c r="G323" s="71"/>
      <c r="H323" s="72"/>
    </row>
    <row r="324" spans="1:8">
      <c r="A324" s="65"/>
      <c r="B324" s="66"/>
      <c r="C324" s="67"/>
      <c r="D324" s="74"/>
      <c r="E324" s="75"/>
      <c r="F324" s="70"/>
      <c r="G324" s="71"/>
      <c r="H324" s="72"/>
    </row>
    <row r="325" spans="1:8">
      <c r="A325" s="65"/>
      <c r="B325" s="66"/>
      <c r="C325" s="67"/>
      <c r="D325" s="74"/>
      <c r="E325" s="75"/>
      <c r="F325" s="70"/>
      <c r="G325" s="71"/>
      <c r="H325" s="72"/>
    </row>
    <row r="326" spans="1:8">
      <c r="A326" s="65"/>
      <c r="B326" s="66"/>
      <c r="C326" s="67"/>
      <c r="D326" s="74"/>
      <c r="E326" s="75"/>
      <c r="F326" s="70"/>
      <c r="G326" s="71"/>
      <c r="H326" s="72"/>
    </row>
    <row r="327" spans="1:8">
      <c r="A327" s="65"/>
      <c r="B327" s="66"/>
      <c r="C327" s="67"/>
      <c r="D327" s="74"/>
      <c r="E327" s="75"/>
      <c r="F327" s="70"/>
      <c r="G327" s="71"/>
      <c r="H327" s="72"/>
    </row>
    <row r="328" spans="1:8">
      <c r="A328" s="65"/>
      <c r="B328" s="66"/>
      <c r="C328" s="67"/>
      <c r="D328" s="74"/>
      <c r="E328" s="75"/>
      <c r="F328" s="70"/>
      <c r="G328" s="71"/>
      <c r="H328" s="72"/>
    </row>
    <row r="329" spans="1:8">
      <c r="A329" s="65"/>
      <c r="B329" s="66"/>
      <c r="C329" s="67"/>
      <c r="D329" s="74"/>
      <c r="E329" s="75"/>
      <c r="F329" s="70"/>
      <c r="G329" s="71"/>
      <c r="H329" s="72"/>
    </row>
    <row r="330" spans="1:8">
      <c r="A330" s="65"/>
      <c r="B330" s="66"/>
      <c r="C330" s="67"/>
      <c r="D330" s="74"/>
      <c r="E330" s="75"/>
      <c r="F330" s="70"/>
      <c r="G330" s="71"/>
      <c r="H330" s="72"/>
    </row>
    <row r="331" spans="1:8">
      <c r="A331" s="65"/>
      <c r="B331" s="66"/>
      <c r="C331" s="67"/>
      <c r="D331" s="74"/>
      <c r="E331" s="75"/>
      <c r="F331" s="70"/>
      <c r="G331" s="71"/>
      <c r="H331" s="72"/>
    </row>
    <row r="332" spans="1:8">
      <c r="A332" s="65"/>
      <c r="B332" s="66"/>
      <c r="C332" s="67"/>
      <c r="D332" s="74"/>
      <c r="E332" s="75"/>
      <c r="F332" s="70"/>
      <c r="G332" s="71"/>
      <c r="H332" s="72"/>
    </row>
    <row r="333" spans="1:8">
      <c r="A333" s="65"/>
      <c r="B333" s="66"/>
      <c r="C333" s="67"/>
      <c r="D333" s="74"/>
      <c r="E333" s="75"/>
      <c r="F333" s="70"/>
      <c r="G333" s="71"/>
      <c r="H333" s="72"/>
    </row>
    <row r="334" spans="1:8">
      <c r="A334" s="65"/>
      <c r="B334" s="66"/>
      <c r="C334" s="67"/>
      <c r="D334" s="74"/>
      <c r="E334" s="75"/>
      <c r="F334" s="70"/>
      <c r="G334" s="71"/>
      <c r="H334" s="72"/>
    </row>
    <row r="335" spans="1:8">
      <c r="A335" s="65"/>
      <c r="B335" s="66"/>
      <c r="C335" s="67"/>
      <c r="D335" s="74"/>
      <c r="E335" s="75"/>
      <c r="F335" s="70"/>
      <c r="G335" s="71"/>
      <c r="H335" s="72"/>
    </row>
    <row r="336" spans="1:8">
      <c r="A336" s="65"/>
      <c r="B336" s="66"/>
      <c r="C336" s="67"/>
      <c r="D336" s="74"/>
      <c r="E336" s="75"/>
      <c r="F336" s="76"/>
      <c r="G336" s="76"/>
      <c r="H336" s="76"/>
    </row>
    <row r="337" spans="1:8">
      <c r="A337" s="65"/>
      <c r="B337" s="66"/>
      <c r="C337" s="67"/>
      <c r="D337" s="74"/>
      <c r="E337" s="75"/>
      <c r="F337" s="76"/>
      <c r="G337" s="76"/>
      <c r="H337" s="76"/>
    </row>
    <row r="338" spans="1:8">
      <c r="A338" s="65"/>
      <c r="B338" s="66"/>
      <c r="C338" s="67"/>
      <c r="D338" s="74"/>
      <c r="E338" s="75"/>
      <c r="F338" s="76"/>
      <c r="G338" s="76"/>
      <c r="H338" s="76"/>
    </row>
    <row r="339" spans="1:8">
      <c r="A339" s="65"/>
      <c r="B339" s="66"/>
      <c r="C339" s="67"/>
      <c r="D339" s="74"/>
      <c r="E339" s="75"/>
      <c r="F339" s="76"/>
      <c r="G339" s="76"/>
      <c r="H339" s="76"/>
    </row>
    <row r="340" spans="1:8">
      <c r="A340" s="65"/>
      <c r="B340" s="66"/>
      <c r="C340" s="67"/>
      <c r="D340" s="74"/>
      <c r="E340" s="75"/>
      <c r="F340" s="76"/>
      <c r="G340" s="76"/>
      <c r="H340" s="76"/>
    </row>
    <row r="341" ht="15" spans="1:8">
      <c r="A341" s="81"/>
      <c r="B341" s="82" t="s">
        <v>276</v>
      </c>
      <c r="C341" s="82"/>
      <c r="D341" s="83">
        <f>SUM(H302:H340)</f>
        <v>97200</v>
      </c>
      <c r="E341" s="84"/>
      <c r="F341" s="81"/>
      <c r="G341" s="81"/>
      <c r="H341" s="81"/>
    </row>
    <row r="342" spans="1:8">
      <c r="A342" s="3" t="s">
        <v>35</v>
      </c>
      <c r="B342" s="3"/>
      <c r="C342" s="85" t="s">
        <v>123</v>
      </c>
      <c r="D342" s="86"/>
      <c r="E342" s="53"/>
      <c r="F342" s="85"/>
      <c r="G342" s="85"/>
      <c r="H342" s="85"/>
    </row>
  </sheetData>
  <mergeCells count="70">
    <mergeCell ref="A4:J4"/>
    <mergeCell ref="C11:I11"/>
    <mergeCell ref="C13:D13"/>
    <mergeCell ref="C15:I15"/>
    <mergeCell ref="B24:J24"/>
    <mergeCell ref="A26:H26"/>
    <mergeCell ref="A27:C27"/>
    <mergeCell ref="D27:H27"/>
    <mergeCell ref="A28:C28"/>
    <mergeCell ref="A29:H29"/>
    <mergeCell ref="B70:C70"/>
    <mergeCell ref="E70:H70"/>
    <mergeCell ref="A71:B71"/>
    <mergeCell ref="C71:H71"/>
    <mergeCell ref="A72:H72"/>
    <mergeCell ref="A73:H73"/>
    <mergeCell ref="A74:C74"/>
    <mergeCell ref="D74:H74"/>
    <mergeCell ref="A75:C75"/>
    <mergeCell ref="A76:H76"/>
    <mergeCell ref="A118:B118"/>
    <mergeCell ref="C118:H118"/>
    <mergeCell ref="A119:H119"/>
    <mergeCell ref="A120:H120"/>
    <mergeCell ref="A121:C121"/>
    <mergeCell ref="D121:H121"/>
    <mergeCell ref="A122:C122"/>
    <mergeCell ref="A123:H123"/>
    <mergeCell ref="B160:C160"/>
    <mergeCell ref="E160:H160"/>
    <mergeCell ref="A161:B161"/>
    <mergeCell ref="C161:H161"/>
    <mergeCell ref="A162:H162"/>
    <mergeCell ref="A164:H164"/>
    <mergeCell ref="A165:C165"/>
    <mergeCell ref="D165:H165"/>
    <mergeCell ref="A166:C166"/>
    <mergeCell ref="A167:H167"/>
    <mergeCell ref="B206:C206"/>
    <mergeCell ref="E206:H206"/>
    <mergeCell ref="A207:B207"/>
    <mergeCell ref="C207:H207"/>
    <mergeCell ref="A209:H209"/>
    <mergeCell ref="A210:C210"/>
    <mergeCell ref="D210:H210"/>
    <mergeCell ref="A211:C211"/>
    <mergeCell ref="A212:H212"/>
    <mergeCell ref="B251:C251"/>
    <mergeCell ref="E251:H251"/>
    <mergeCell ref="A252:B252"/>
    <mergeCell ref="C252:H252"/>
    <mergeCell ref="A254:H254"/>
    <mergeCell ref="A255:C255"/>
    <mergeCell ref="D255:H255"/>
    <mergeCell ref="A256:C256"/>
    <mergeCell ref="A257:H257"/>
    <mergeCell ref="B296:C296"/>
    <mergeCell ref="E296:H296"/>
    <mergeCell ref="A297:B297"/>
    <mergeCell ref="C297:H297"/>
    <mergeCell ref="A299:H299"/>
    <mergeCell ref="A300:C300"/>
    <mergeCell ref="D300:H300"/>
    <mergeCell ref="A301:C301"/>
    <mergeCell ref="A302:H302"/>
    <mergeCell ref="B341:C341"/>
    <mergeCell ref="E341:H341"/>
    <mergeCell ref="A342:B342"/>
    <mergeCell ref="C342:H342"/>
    <mergeCell ref="A2:J3"/>
  </mergeCells>
  <dataValidations count="1">
    <dataValidation type="decimal" operator="between" allowBlank="1" showInputMessage="1" showErrorMessage="1" errorTitle="下浮率有误" error="请输入0~3之间的数值" sqref="C13:D13">
      <formula1>0</formula1>
      <formula2>3</formula2>
    </dataValidation>
  </dataValidations>
  <pageMargins left="0.748031496062992" right="0.748031496062992" top="0.984251968503937" bottom="0.984251968503937" header="0.511811023622047" footer="0.511811023622047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I10" sqref="I10"/>
    </sheetView>
  </sheetViews>
  <sheetFormatPr defaultColWidth="9" defaultRowHeight="14.25" outlineLevelCol="6"/>
  <cols>
    <col min="1" max="2" width="12.25" customWidth="1"/>
    <col min="3" max="3" width="16.25" customWidth="1"/>
    <col min="4" max="5" width="8.125" customWidth="1"/>
    <col min="6" max="7" width="12.25" customWidth="1"/>
    <col min="8" max="8" width="20" customWidth="1"/>
  </cols>
  <sheetData>
    <row r="1" ht="33" customHeight="1" spans="1:7">
      <c r="A1" s="1" t="s">
        <v>277</v>
      </c>
      <c r="B1" s="1"/>
      <c r="C1" s="1"/>
      <c r="D1" s="1"/>
      <c r="E1" s="1"/>
      <c r="F1" s="1"/>
      <c r="G1" s="1"/>
    </row>
    <row r="2" ht="13.9" customHeight="1" spans="1:7">
      <c r="A2" s="2" t="s">
        <v>278</v>
      </c>
      <c r="B2" s="2"/>
      <c r="C2" s="2"/>
      <c r="D2" s="2" t="s">
        <v>9</v>
      </c>
      <c r="E2" s="2"/>
      <c r="F2" s="2"/>
      <c r="G2" s="2"/>
    </row>
    <row r="3" ht="13.9" customHeight="1" spans="4:7">
      <c r="D3" s="3" t="s">
        <v>11</v>
      </c>
      <c r="E3" s="3" t="s">
        <v>279</v>
      </c>
      <c r="G3" s="4" t="s">
        <v>280</v>
      </c>
    </row>
    <row r="4" ht="27.95" customHeight="1" spans="1:7">
      <c r="A4" s="5" t="s">
        <v>281</v>
      </c>
      <c r="B4" s="6" t="s">
        <v>15</v>
      </c>
      <c r="C4" s="6" t="s">
        <v>16</v>
      </c>
      <c r="D4" s="6"/>
      <c r="E4" s="6"/>
      <c r="F4" s="6"/>
      <c r="G4" s="7" t="s">
        <v>282</v>
      </c>
    </row>
    <row r="5" ht="27.95" customHeight="1" spans="1:7">
      <c r="A5" s="8" t="s">
        <v>283</v>
      </c>
      <c r="B5" s="9" t="s">
        <v>284</v>
      </c>
      <c r="C5" s="9" t="s">
        <v>285</v>
      </c>
      <c r="D5" s="9"/>
      <c r="E5" s="9"/>
      <c r="F5" s="9"/>
      <c r="G5" s="10">
        <f>清单!D70</f>
        <v>1146743</v>
      </c>
    </row>
    <row r="6" ht="27.2" customHeight="1" spans="1:7">
      <c r="A6" s="8" t="s">
        <v>286</v>
      </c>
      <c r="B6" s="9" t="s">
        <v>287</v>
      </c>
      <c r="C6" s="9" t="s">
        <v>288</v>
      </c>
      <c r="D6" s="9"/>
      <c r="E6" s="9"/>
      <c r="F6" s="9"/>
      <c r="G6" s="10">
        <f>清单!D160</f>
        <v>9452712</v>
      </c>
    </row>
    <row r="7" ht="27.95" customHeight="1" spans="1:7">
      <c r="A7" s="8" t="s">
        <v>289</v>
      </c>
      <c r="B7" s="9" t="s">
        <v>290</v>
      </c>
      <c r="C7" s="9" t="s">
        <v>291</v>
      </c>
      <c r="D7" s="9"/>
      <c r="E7" s="9"/>
      <c r="F7" s="9"/>
      <c r="G7" s="10">
        <f>清单!D206</f>
        <v>197388</v>
      </c>
    </row>
    <row r="8" ht="27.2" customHeight="1" spans="1:7">
      <c r="A8" s="8" t="s">
        <v>292</v>
      </c>
      <c r="B8" s="9" t="s">
        <v>293</v>
      </c>
      <c r="C8" s="9" t="s">
        <v>294</v>
      </c>
      <c r="D8" s="9"/>
      <c r="E8" s="9"/>
      <c r="F8" s="9"/>
      <c r="G8" s="10">
        <f>清单!D251</f>
        <v>889698</v>
      </c>
    </row>
    <row r="9" ht="27.95" customHeight="1" spans="1:7">
      <c r="A9" s="8" t="s">
        <v>295</v>
      </c>
      <c r="B9" s="9" t="s">
        <v>296</v>
      </c>
      <c r="C9" s="9" t="s">
        <v>297</v>
      </c>
      <c r="D9" s="9"/>
      <c r="E9" s="9"/>
      <c r="F9" s="9"/>
      <c r="G9" s="11"/>
    </row>
    <row r="10" ht="27.2" customHeight="1" spans="1:7">
      <c r="A10" s="8" t="s">
        <v>298</v>
      </c>
      <c r="B10" s="9" t="s">
        <v>299</v>
      </c>
      <c r="C10" s="9" t="s">
        <v>300</v>
      </c>
      <c r="D10" s="9"/>
      <c r="E10" s="9"/>
      <c r="F10" s="9"/>
      <c r="G10" s="10">
        <f>清单!D296</f>
        <v>54404</v>
      </c>
    </row>
    <row r="11" ht="27.95" customHeight="1" spans="1:7">
      <c r="A11" s="8" t="s">
        <v>301</v>
      </c>
      <c r="B11" s="9" t="s">
        <v>302</v>
      </c>
      <c r="C11" s="9" t="s">
        <v>303</v>
      </c>
      <c r="D11" s="9"/>
      <c r="E11" s="9"/>
      <c r="F11" s="9"/>
      <c r="G11" s="10">
        <f>清单!D341</f>
        <v>97200</v>
      </c>
    </row>
    <row r="12" ht="27.2" customHeight="1" spans="1:7">
      <c r="A12" s="8" t="s">
        <v>304</v>
      </c>
      <c r="B12" s="9" t="s">
        <v>305</v>
      </c>
      <c r="C12" s="9" t="s">
        <v>306</v>
      </c>
      <c r="D12" s="9"/>
      <c r="E12" s="9"/>
      <c r="F12" s="9"/>
      <c r="G12" s="11"/>
    </row>
    <row r="13" ht="27.95" customHeight="1" spans="1:7">
      <c r="A13" s="8" t="s">
        <v>307</v>
      </c>
      <c r="B13" s="9" t="s">
        <v>308</v>
      </c>
      <c r="C13" s="9" t="s">
        <v>309</v>
      </c>
      <c r="D13" s="9"/>
      <c r="E13" s="9"/>
      <c r="F13" s="9"/>
      <c r="G13" s="11"/>
    </row>
    <row r="14" ht="27.95" customHeight="1" spans="1:7">
      <c r="A14" s="12"/>
      <c r="B14" s="13" t="s">
        <v>310</v>
      </c>
      <c r="C14" s="14"/>
      <c r="D14" s="14"/>
      <c r="E14" s="14"/>
      <c r="F14" s="14"/>
      <c r="G14" s="15">
        <f>SUM(G5:G13)</f>
        <v>11838145</v>
      </c>
    </row>
    <row r="15" ht="16.15" customHeight="1" spans="1:7">
      <c r="A15" s="2" t="s">
        <v>35</v>
      </c>
      <c r="B15" s="2"/>
      <c r="C15" s="2"/>
      <c r="D15" s="16" t="s">
        <v>123</v>
      </c>
      <c r="E15" s="16"/>
      <c r="F15" s="16"/>
      <c r="G15" s="16"/>
    </row>
    <row r="16" ht="257.1" customHeight="1"/>
  </sheetData>
  <mergeCells count="16">
    <mergeCell ref="A1:G1"/>
    <mergeCell ref="A2:C2"/>
    <mergeCell ref="D2:G2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14:F14"/>
    <mergeCell ref="A15:C15"/>
    <mergeCell ref="D15:G15"/>
  </mergeCells>
  <pageMargins left="0.98" right="0.12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清单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枫中一叶</cp:lastModifiedBy>
  <dcterms:created xsi:type="dcterms:W3CDTF">2024-05-27T08:37:00Z</dcterms:created>
  <cp:lastPrinted>2025-03-03T11:01:00Z</cp:lastPrinted>
  <dcterms:modified xsi:type="dcterms:W3CDTF">2025-08-12T09:00:03Z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1FFE580D68EF460287D7FF30925FF269_12</vt:lpwstr>
  </property>
  <property fmtid="{D5CDD505-2E9C-101B-9397-08002B2CF9AE}" pid="3" name="KSOProductBuildVer">
    <vt:lpwstr>2052-12.1.0.20784</vt:lpwstr>
  </property>
</Properties>
</file>