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55" activeTab="3"/>
  </bookViews>
  <sheets>
    <sheet name="封面" sheetId="1" r:id="rId1"/>
    <sheet name="收支总表1" sheetId="2" r:id="rId2"/>
    <sheet name="收入总表2" sheetId="3" r:id="rId3"/>
    <sheet name="支出分类" sheetId="23" r:id="rId4"/>
    <sheet name="支出总表4" sheetId="5" r:id="rId5"/>
    <sheet name="工资福利和个人家庭5" sheetId="6" r:id="rId6"/>
    <sheet name="商品服务支出表6" sheetId="7" r:id="rId7"/>
    <sheet name="项目支出7" sheetId="8" r:id="rId8"/>
    <sheet name="一般财拨总表8" sheetId="9" r:id="rId9"/>
    <sheet name="基金支出12" sheetId="13" r:id="rId10"/>
  </sheets>
  <definedNames>
    <definedName name="a">#N/A</definedName>
    <definedName name="b">#REF!</definedName>
    <definedName name="d">#N/A</definedName>
    <definedName name="e">#N/A</definedName>
    <definedName name="f">#N/A</definedName>
    <definedName name="_xlnm.Print_Area" localSheetId="0">封面!$A$1:$D$6</definedName>
    <definedName name="_xlnm.Print_Area" localSheetId="5">工资福利和个人家庭5!$A$1:$AK$8</definedName>
    <definedName name="_xlnm.Print_Area" localSheetId="9">基金支出12!$A$1:$R$7</definedName>
    <definedName name="_xlnm.Print_Area" localSheetId="6">商品服务支出表6!$A$1:$M$7</definedName>
    <definedName name="_xlnm.Print_Area" localSheetId="2">收入总表2!$A$1:$U$4</definedName>
    <definedName name="_xlnm.Print_Area" localSheetId="1">收支总表1!$A$1:$F$34</definedName>
    <definedName name="_xlnm.Print_Area" localSheetId="7">项目支出7!$A$1:$O$9</definedName>
    <definedName name="_xlnm.Print_Area" localSheetId="8">一般财拨总表8!$A$1:$U$7</definedName>
    <definedName name="_xlnm.Print_Area" localSheetId="4">支出总表4!$A$1:$X$7</definedName>
    <definedName name="_xlnm.Print_Area">#N/A</definedName>
    <definedName name="_xlnm.Print_Titles" localSheetId="0">封面!$1:$6</definedName>
    <definedName name="_xlnm.Print_Titles" localSheetId="5">工资福利和个人家庭5!$1:$7</definedName>
    <definedName name="_xlnm.Print_Titles" localSheetId="9">基金支出12!$1:$6</definedName>
    <definedName name="_xlnm.Print_Titles" localSheetId="6">商品服务支出表6!$1:$6</definedName>
    <definedName name="_xlnm.Print_Titles" localSheetId="2">收入总表2!$1:$4</definedName>
    <definedName name="_xlnm.Print_Titles" localSheetId="1">收支总表1!$1:$5</definedName>
    <definedName name="_xlnm.Print_Titles" localSheetId="7">项目支出7!$1:$8</definedName>
    <definedName name="_xlnm.Print_Titles" localSheetId="8">一般财拨总表8!$1:$6</definedName>
    <definedName name="_xlnm.Print_Titles" localSheetId="4">支出总表4!$1:$6</definedName>
    <definedName name="_xlnm.Print_Titles">#N/A</definedName>
  </definedNames>
  <calcPr calcId="144525"/>
</workbook>
</file>

<file path=xl/sharedStrings.xml><?xml version="1.0" encoding="utf-8"?>
<sst xmlns="http://schemas.openxmlformats.org/spreadsheetml/2006/main" count="1087" uniqueCount="314">
  <si>
    <t>2018年部门预算输出报表</t>
  </si>
  <si>
    <t/>
  </si>
  <si>
    <t>报送日期：2018年 2 月 2日</t>
  </si>
  <si>
    <t xml:space="preserve">    单位负责人签章：廖集栋 财务负责人签章：钟霞   制表人签章：何文英</t>
  </si>
  <si>
    <t>预算01表</t>
  </si>
  <si>
    <t xml:space="preserve"> 收  支  预  算  总  表</t>
  </si>
  <si>
    <t>单位：元</t>
  </si>
  <si>
    <t>收                             入</t>
  </si>
  <si>
    <t>支                        出</t>
  </si>
  <si>
    <t>支                  出</t>
  </si>
  <si>
    <t>项                    目</t>
  </si>
  <si>
    <t>2018年预算</t>
  </si>
  <si>
    <t>项             目</t>
  </si>
  <si>
    <t>一、预算拨款</t>
  </si>
  <si>
    <t>一、基本支出</t>
  </si>
  <si>
    <t>一、一般公共服务</t>
  </si>
  <si>
    <t xml:space="preserve">    一般预算</t>
  </si>
  <si>
    <t>　　　工资福利支出</t>
  </si>
  <si>
    <t>二、外交</t>
  </si>
  <si>
    <t xml:space="preserve">    基金预算拨款</t>
  </si>
  <si>
    <t>　　　一般商品和服务支出</t>
  </si>
  <si>
    <t>三、国防</t>
  </si>
  <si>
    <t>二、预算外收入</t>
  </si>
  <si>
    <t>　　　对个人和家庭的补助</t>
  </si>
  <si>
    <t xml:space="preserve">四、公共安全   </t>
  </si>
  <si>
    <t xml:space="preserve">    行政事业性收入</t>
  </si>
  <si>
    <t>二、项目支出</t>
  </si>
  <si>
    <t xml:space="preserve">五、教育    </t>
  </si>
  <si>
    <t xml:space="preserve">    主管部门集中收入</t>
  </si>
  <si>
    <t xml:space="preserve">六、科学技术  </t>
  </si>
  <si>
    <t xml:space="preserve">    纳入预算外管理的政府性基金收入</t>
  </si>
  <si>
    <t>　　　专项商品和服务支出</t>
  </si>
  <si>
    <t>七、文化体育与传媒</t>
  </si>
  <si>
    <t xml:space="preserve">    其他预算外收入</t>
  </si>
  <si>
    <t xml:space="preserve">八、社会保障和就业  </t>
  </si>
  <si>
    <t>三、事业收入（不含预算外收入）</t>
  </si>
  <si>
    <t xml:space="preserve">      对企事业单位的补贴</t>
  </si>
  <si>
    <t>九、医疗卫生</t>
  </si>
  <si>
    <t>四、事业单位经营收入</t>
  </si>
  <si>
    <t xml:space="preserve">      赠与</t>
  </si>
  <si>
    <t>十、节能环保</t>
  </si>
  <si>
    <t>五、其他收入</t>
  </si>
  <si>
    <t xml:space="preserve">      债务利息支出</t>
  </si>
  <si>
    <t>十一、城乡社区事务</t>
  </si>
  <si>
    <t xml:space="preserve">      债务还本支出</t>
  </si>
  <si>
    <t>十二、农林水事务</t>
  </si>
  <si>
    <t>　　　其他资本性支出</t>
  </si>
  <si>
    <t>十三、交通运输</t>
  </si>
  <si>
    <t xml:space="preserve">      贷款转贷及产权参股</t>
  </si>
  <si>
    <t>十四、资源勘探电力信息等</t>
  </si>
  <si>
    <t xml:space="preserve">      其他支出　</t>
  </si>
  <si>
    <t>十五、商业服务业等事务</t>
  </si>
  <si>
    <t>十六、金融支出</t>
  </si>
  <si>
    <t>十七、援助其他地区支出</t>
  </si>
  <si>
    <t>十八、国土海洋气象等</t>
  </si>
  <si>
    <t>十九、住房保障支出</t>
  </si>
  <si>
    <t>二十、粮油物资储存事务</t>
  </si>
  <si>
    <t>二十一、预备费</t>
  </si>
  <si>
    <t>二十二、国债还本付息支出</t>
  </si>
  <si>
    <t>二十三、其他支出</t>
  </si>
  <si>
    <t>二十四、转移性支出</t>
  </si>
  <si>
    <t>三、事业单位经营支出</t>
  </si>
  <si>
    <t>本  年  收  入  合  计</t>
  </si>
  <si>
    <t>　　　　本　年　支　出　合　计</t>
  </si>
  <si>
    <t xml:space="preserve">本年支出合计 </t>
  </si>
  <si>
    <t>六、上级补助收入</t>
  </si>
  <si>
    <t>四、对附属单位补助支出</t>
  </si>
  <si>
    <t>七、附属单位上缴收入</t>
  </si>
  <si>
    <t>五、上缴上级支出</t>
  </si>
  <si>
    <t>八、用事业基金弥补收支差额</t>
  </si>
  <si>
    <t xml:space="preserve">结转下年 </t>
  </si>
  <si>
    <t>九、上年结余、结存</t>
  </si>
  <si>
    <t xml:space="preserve">       其中：一般预算拨款</t>
  </si>
  <si>
    <t xml:space="preserve">             基金预算拨款</t>
  </si>
  <si>
    <t xml:space="preserve">             其他结转</t>
  </si>
  <si>
    <t>收      入      总      计</t>
  </si>
  <si>
    <t>支  出  总  计</t>
  </si>
  <si>
    <t>预算02表</t>
  </si>
  <si>
    <t>收入预算总表</t>
  </si>
  <si>
    <t>单位名称</t>
  </si>
  <si>
    <t>总计</t>
  </si>
  <si>
    <t>上年结余、结存</t>
  </si>
  <si>
    <t>预算拨款</t>
  </si>
  <si>
    <t>预算外资金</t>
  </si>
  <si>
    <t>事业收入（不含预算外资金）</t>
  </si>
  <si>
    <t>事业单位经营收入</t>
  </si>
  <si>
    <t>其他收入</t>
  </si>
  <si>
    <t>上级补助收入</t>
  </si>
  <si>
    <t>附属单位上缴收入</t>
  </si>
  <si>
    <t>用事业基金弥补收支差额</t>
  </si>
  <si>
    <t>小计</t>
  </si>
  <si>
    <t>一般预算拨款结转</t>
  </si>
  <si>
    <t>基金预算拨款结转</t>
  </si>
  <si>
    <t>其他结转</t>
  </si>
  <si>
    <t>一般预算</t>
  </si>
  <si>
    <t>基金预算</t>
  </si>
  <si>
    <t>事业性收费收入</t>
  </si>
  <si>
    <t>主管部门集中收入</t>
  </si>
  <si>
    <t>政府性基金收入</t>
  </si>
  <si>
    <t>其他预算外收入</t>
  </si>
  <si>
    <t>**</t>
  </si>
  <si>
    <t>石扇镇人民政府</t>
  </si>
  <si>
    <t>镇政府</t>
  </si>
  <si>
    <t>财政结算服务中心</t>
  </si>
  <si>
    <t>社会保障服务中心</t>
  </si>
  <si>
    <t>计划生育与人口服务中心</t>
  </si>
  <si>
    <t>派出所</t>
  </si>
  <si>
    <t>文化体育服务中心</t>
  </si>
  <si>
    <t>农业服务中心</t>
  </si>
  <si>
    <t>国土</t>
  </si>
  <si>
    <t>城乡社区事务</t>
  </si>
  <si>
    <t>村干部补贴</t>
  </si>
  <si>
    <t>计划生育专项（综）</t>
  </si>
  <si>
    <t xml:space="preserve"> </t>
  </si>
  <si>
    <t xml:space="preserve"> 预算03表</t>
  </si>
  <si>
    <t>支出预算总表（按资金来源）</t>
  </si>
  <si>
    <t xml:space="preserve"> 单位：元</t>
  </si>
  <si>
    <t>科目编码</t>
  </si>
  <si>
    <t>单位代码</t>
  </si>
  <si>
    <t>单位名称（科目）</t>
  </si>
  <si>
    <t>财政专户拨款</t>
  </si>
  <si>
    <t>事业收入（不含预算外收入）</t>
  </si>
  <si>
    <t>类</t>
  </si>
  <si>
    <t>款</t>
  </si>
  <si>
    <t>项</t>
  </si>
  <si>
    <t>公共预算拨款</t>
  </si>
  <si>
    <t>基金预算拨款</t>
  </si>
  <si>
    <t>教育收费</t>
  </si>
  <si>
    <t>其他财政专户拨款</t>
  </si>
  <si>
    <t>公共预算结余拨款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</si>
  <si>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</si>
  <si>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</si>
  <si>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</si>
  <si>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</si>
  <si>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</si>
  <si>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</si>
  <si>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</si>
  <si>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</si>
  <si>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</si>
  <si>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</si>
  <si>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</si>
  <si>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</si>
  <si>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</si>
  <si>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</si>
  <si>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</si>
  <si>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</si>
  <si>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</si>
  <si>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201</t>
  </si>
  <si>
    <t>一般公共服务支出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</si>
  <si>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3</t>
    </r>
  </si>
  <si>
    <t>政府办公厅（室）及相关机构事务</t>
  </si>
  <si>
    <t>01</t>
  </si>
  <si>
    <t xml:space="preserve">行政运行                                          </t>
  </si>
  <si>
    <t>03</t>
  </si>
  <si>
    <t>99</t>
  </si>
  <si>
    <t>其他政府办公厅（室）及相关机构事务</t>
  </si>
  <si>
    <t>06</t>
  </si>
  <si>
    <t>财政事务</t>
  </si>
  <si>
    <t>人力资源事务</t>
  </si>
  <si>
    <t>50</t>
  </si>
  <si>
    <t xml:space="preserve">事业运行                                          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</si>
  <si>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04</t>
    </r>
  </si>
  <si>
    <t>公共安全支出</t>
  </si>
  <si>
    <r>
      <rPr>
        <sz val="9"/>
        <rFont val="宋体"/>
        <charset val="134"/>
      </rPr>
      <t>0</t>
    </r>
    <r>
      <rPr>
        <sz val="9"/>
        <rFont val="宋体"/>
        <charset val="134"/>
      </rPr>
      <t>2</t>
    </r>
  </si>
  <si>
    <t>公安</t>
  </si>
  <si>
    <t>02</t>
  </si>
  <si>
    <r>
      <rPr>
        <sz val="9"/>
        <rFont val="宋体"/>
        <charset val="134"/>
      </rPr>
      <t>0</t>
    </r>
    <r>
      <rPr>
        <sz val="9"/>
        <rFont val="宋体"/>
        <charset val="134"/>
      </rPr>
      <t>1</t>
    </r>
  </si>
  <si>
    <r>
      <rPr>
        <sz val="9"/>
        <rFont val="宋体"/>
        <charset val="134"/>
      </rPr>
      <t>2</t>
    </r>
    <r>
      <rPr>
        <sz val="9"/>
        <rFont val="宋体"/>
        <charset val="134"/>
      </rPr>
      <t>07</t>
    </r>
  </si>
  <si>
    <t>文化体育与传媒支出</t>
  </si>
  <si>
    <t>文化</t>
  </si>
  <si>
    <t>09</t>
  </si>
  <si>
    <t>群众文化</t>
  </si>
  <si>
    <t>207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</si>
  <si>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10</t>
    </r>
  </si>
  <si>
    <t>医疗卫生与计划生育支出</t>
  </si>
  <si>
    <r>
      <rPr>
        <sz val="9"/>
        <rFont val="宋体"/>
        <charset val="134"/>
      </rPr>
      <t>0</t>
    </r>
    <r>
      <rPr>
        <sz val="9"/>
        <rFont val="宋体"/>
        <charset val="134"/>
      </rPr>
      <t>7</t>
    </r>
  </si>
  <si>
    <t>计划生育事务</t>
  </si>
  <si>
    <t>其他计划生育事务</t>
  </si>
  <si>
    <t>210</t>
  </si>
  <si>
    <t>07</t>
  </si>
  <si>
    <t>212</t>
  </si>
  <si>
    <t>城乡社区支出</t>
  </si>
  <si>
    <t>城乡社区公共设施</t>
  </si>
  <si>
    <r>
      <rPr>
        <sz val="9"/>
        <rFont val="宋体"/>
        <charset val="134"/>
      </rPr>
      <t>9</t>
    </r>
    <r>
      <rPr>
        <sz val="9"/>
        <rFont val="宋体"/>
        <charset val="134"/>
      </rPr>
      <t>9</t>
    </r>
  </si>
  <si>
    <t>其他城乡社区公共设施支出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</si>
  <si>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12</t>
    </r>
  </si>
  <si>
    <t>213</t>
  </si>
  <si>
    <t>农林水支出</t>
  </si>
  <si>
    <t>农业</t>
  </si>
  <si>
    <t>04</t>
  </si>
  <si>
    <t>05</t>
  </si>
  <si>
    <t>扶贫</t>
  </si>
  <si>
    <t>其他扶贫支出</t>
  </si>
  <si>
    <t>国土海洋气象等支出</t>
  </si>
  <si>
    <t>国土资源事务</t>
  </si>
  <si>
    <t>预算04表</t>
  </si>
  <si>
    <t>支出预算总表（按支出构成）</t>
  </si>
  <si>
    <t>合计</t>
  </si>
  <si>
    <t>基本支出</t>
  </si>
  <si>
    <t>项目支出</t>
  </si>
  <si>
    <t>事业单位经营支出</t>
  </si>
  <si>
    <t>上缴上级支出</t>
  </si>
  <si>
    <t>对附属单位补助支出</t>
  </si>
  <si>
    <t>工资福利支出</t>
  </si>
  <si>
    <t>商品和服务支出</t>
  </si>
  <si>
    <t>对个人和家庭的补助</t>
  </si>
  <si>
    <t>对企事业单位补贴</t>
  </si>
  <si>
    <t>赠与</t>
  </si>
  <si>
    <t>债务利息支出</t>
  </si>
  <si>
    <t>债务还本支出</t>
  </si>
  <si>
    <t>其他资本性支出</t>
  </si>
  <si>
    <t>贷款转贷及产权参股</t>
  </si>
  <si>
    <t>其他支出</t>
  </si>
  <si>
    <t>预算05表</t>
  </si>
  <si>
    <t>基本支出预算表———工资福利支出、对个人和家庭的补助支出预算表</t>
  </si>
  <si>
    <t>?位名称（科目）</t>
  </si>
  <si>
    <t>对个人和家庭的补助支出</t>
  </si>
  <si>
    <t>合  计</t>
  </si>
  <si>
    <t>基本工资</t>
  </si>
  <si>
    <t>津贴补贴</t>
  </si>
  <si>
    <t>奖金</t>
  </si>
  <si>
    <t>机关事业单位基本养老保险缴费</t>
  </si>
  <si>
    <t>职业年金缴费</t>
  </si>
  <si>
    <t>职工基本医疗保险缴费</t>
  </si>
  <si>
    <t>公务员医疗保险缴费</t>
  </si>
  <si>
    <t>其他社会保障缴费</t>
  </si>
  <si>
    <t>住房公积金</t>
  </si>
  <si>
    <t>伙食补助费</t>
  </si>
  <si>
    <t>医疗费</t>
  </si>
  <si>
    <t>其他工资福利支出</t>
  </si>
  <si>
    <t>抚恤金</t>
  </si>
  <si>
    <t>生活补助</t>
  </si>
  <si>
    <t>救济费</t>
  </si>
  <si>
    <t>医疗费补助</t>
  </si>
  <si>
    <t>奖励金</t>
  </si>
  <si>
    <t>助学金</t>
  </si>
  <si>
    <t>个人农业生产补贴</t>
  </si>
  <si>
    <t>离休费</t>
  </si>
  <si>
    <t>退休费</t>
  </si>
  <si>
    <t>退职（役）费</t>
  </si>
  <si>
    <t>其他对个人和家庭的补助</t>
  </si>
  <si>
    <t>预算06表</t>
  </si>
  <si>
    <t>基本支出预算表———商品和服务支出预算表</t>
  </si>
  <si>
    <t>办公费</t>
  </si>
  <si>
    <t>印刷费</t>
  </si>
  <si>
    <t>手续费</t>
  </si>
  <si>
    <t>水费</t>
  </si>
  <si>
    <t>电费</t>
  </si>
  <si>
    <t>邮电费</t>
  </si>
  <si>
    <t>物业管理费</t>
  </si>
  <si>
    <t>差旅费</t>
  </si>
  <si>
    <t>租赁费</t>
  </si>
  <si>
    <t>工会经费</t>
  </si>
  <si>
    <t>福利费</t>
  </si>
  <si>
    <t>其他交通费用</t>
  </si>
  <si>
    <t>税金及附加费用</t>
  </si>
  <si>
    <t>会议费</t>
  </si>
  <si>
    <t>培训费</t>
  </si>
  <si>
    <t>专用材料费</t>
  </si>
  <si>
    <t>被装购置费</t>
  </si>
  <si>
    <t>专用燃料费</t>
  </si>
  <si>
    <t>咨询费</t>
  </si>
  <si>
    <t>劳务费</t>
  </si>
  <si>
    <t>委托物业费</t>
  </si>
  <si>
    <t>公务接待费</t>
  </si>
  <si>
    <t>因公出国（境）费</t>
  </si>
  <si>
    <t>公务用车运行维护费</t>
  </si>
  <si>
    <t>维修（护）费</t>
  </si>
  <si>
    <t>其他商品和服务支出</t>
  </si>
  <si>
    <t>预算07表</t>
  </si>
  <si>
    <t>项目支出预算表</t>
  </si>
  <si>
    <t>项目名称（单位/科目）</t>
  </si>
  <si>
    <t>起止年</t>
  </si>
  <si>
    <t>终止年</t>
  </si>
  <si>
    <t>资     金     来      源</t>
  </si>
  <si>
    <t>上年预算结转</t>
  </si>
  <si>
    <t>公共预算结转拨款</t>
  </si>
  <si>
    <t>基金预算结转拨款</t>
  </si>
  <si>
    <t>18</t>
  </si>
  <si>
    <t xml:space="preserve">      合计</t>
  </si>
  <si>
    <t xml:space="preserve">一般公共服务支出                                  </t>
  </si>
  <si>
    <t>预算08表</t>
  </si>
  <si>
    <t>公共财政预算拨款支出预算表</t>
  </si>
  <si>
    <t>单位名称（功能科目）</t>
  </si>
  <si>
    <t>项目备注</t>
  </si>
  <si>
    <t>一般商品和服务支出</t>
  </si>
  <si>
    <t>专项商品和服务支出</t>
  </si>
  <si>
    <t>转移性支出</t>
  </si>
  <si>
    <t>基本建设支出</t>
  </si>
  <si>
    <t>商品和服务支出-办公费</t>
  </si>
  <si>
    <t>非统发工资-交通补贴</t>
  </si>
  <si>
    <t>19</t>
  </si>
  <si>
    <t>20</t>
  </si>
  <si>
    <t>预算12表</t>
  </si>
  <si>
    <t>政府性基金支出预算表</t>
  </si>
  <si>
    <t>?位名称（功能科目）</t>
  </si>
  <si>
    <t>单位显示编码</t>
  </si>
  <si>
    <t>功能科目项名称</t>
  </si>
  <si>
    <t>基金预算拨款支出(合计_基本支出)</t>
  </si>
  <si>
    <t>基金预算拨款支出(合计_工资福利支出)</t>
  </si>
  <si>
    <t>基金预算拨款支出(合计_商品和服务支出)</t>
  </si>
  <si>
    <t>基金预算拨款支出(合计_对个人和家庭的补助)</t>
  </si>
  <si>
    <t>基金预算拨款支出(合计_项目支出)</t>
  </si>
  <si>
    <t>基金预算拨款支出([301]工资福利支出_项目支出)</t>
  </si>
  <si>
    <t>基金预算拨款支出([303]对个人和家庭的补助_项目支出)</t>
  </si>
  <si>
    <t>基金预算拨款支出([302]商品和服务支出_项目支出)</t>
  </si>
  <si>
    <t>基金预算拨款支出([304]对企事业单位的补贴_项目支出)</t>
  </si>
  <si>
    <t>基金预算拨款支出([306]赠与_项目支出)</t>
  </si>
  <si>
    <t>基金预算拨款支出([307]债务利息支出_项目支出)</t>
  </si>
  <si>
    <t>基金预算拨款支出([308]债务还本支出_项目支出)</t>
  </si>
  <si>
    <t>基金预算拨款支出([310]其他资本性支出_项目支出)</t>
  </si>
  <si>
    <t>基金预算拨款支出([311]贷款转贷及产权参股_项目支出)</t>
  </si>
  <si>
    <t>基金预算拨款支出([399]其他支出_项目支出)</t>
  </si>
  <si>
    <t>无</t>
  </si>
</sst>
</file>

<file path=xl/styles.xml><?xml version="1.0" encoding="utf-8"?>
<styleSheet xmlns="http://schemas.openxmlformats.org/spreadsheetml/2006/main">
  <numFmts count="13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* #,##0.00;* \-#,##0.00;* &quot;&quot;??;@"/>
    <numFmt numFmtId="177" formatCode=";;"/>
    <numFmt numFmtId="178" formatCode="0_ "/>
    <numFmt numFmtId="179" formatCode="#,##0.00_ "/>
    <numFmt numFmtId="180" formatCode="00"/>
    <numFmt numFmtId="181" formatCode="0000"/>
    <numFmt numFmtId="182" formatCode="0.00_);[Red]\(0.00\)"/>
    <numFmt numFmtId="183" formatCode="#,##0.0000"/>
    <numFmt numFmtId="184" formatCode="#,##0_ "/>
    <numFmt numFmtId="185" formatCode="#,##0.0_ "/>
  </numFmts>
  <fonts count="44">
    <font>
      <sz val="9"/>
      <name val="宋体"/>
      <charset val="134"/>
    </font>
    <font>
      <sz val="10"/>
      <name val="宋体"/>
      <charset val="134"/>
    </font>
    <font>
      <sz val="10"/>
      <color indexed="48"/>
      <name val="宋体"/>
      <charset val="134"/>
    </font>
    <font>
      <b/>
      <sz val="12"/>
      <name val="宋体"/>
      <charset val="134"/>
    </font>
    <font>
      <b/>
      <sz val="12"/>
      <color indexed="48"/>
      <name val="宋体"/>
      <charset val="134"/>
    </font>
    <font>
      <sz val="10"/>
      <color indexed="8"/>
      <name val="宋体"/>
      <charset val="134"/>
    </font>
    <font>
      <b/>
      <sz val="17"/>
      <color indexed="8"/>
      <name val="宋体"/>
      <charset val="134"/>
    </font>
    <font>
      <b/>
      <sz val="17"/>
      <name val="宋体"/>
      <charset val="134"/>
    </font>
    <font>
      <b/>
      <sz val="14"/>
      <color indexed="8"/>
      <name val="宋体"/>
      <charset val="134"/>
    </font>
    <font>
      <b/>
      <sz val="14"/>
      <name val="宋体"/>
      <charset val="134"/>
    </font>
    <font>
      <sz val="10"/>
      <color rgb="FF009900"/>
      <name val="宋体"/>
      <charset val="134"/>
    </font>
    <font>
      <sz val="10"/>
      <color indexed="12"/>
      <name val="宋体"/>
      <charset val="134"/>
    </font>
    <font>
      <b/>
      <sz val="10"/>
      <color indexed="8"/>
      <name val="宋体"/>
      <charset val="134"/>
    </font>
    <font>
      <sz val="9"/>
      <color indexed="8"/>
      <name val="宋体"/>
      <charset val="134"/>
    </font>
    <font>
      <b/>
      <sz val="16"/>
      <color indexed="8"/>
      <name val="宋体"/>
      <charset val="134"/>
    </font>
    <font>
      <b/>
      <sz val="16"/>
      <name val="宋体"/>
      <charset val="134"/>
    </font>
    <font>
      <sz val="10"/>
      <color indexed="8"/>
      <name val="Times New Roman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color indexed="17"/>
      <name val="宋体"/>
      <charset val="134"/>
    </font>
    <font>
      <sz val="10"/>
      <name val="Times New Roman"/>
      <charset val="134"/>
    </font>
    <font>
      <sz val="48"/>
      <name val="宋体"/>
      <charset val="134"/>
    </font>
    <font>
      <sz val="26"/>
      <name val="宋体"/>
      <charset val="134"/>
    </font>
    <font>
      <sz val="9"/>
      <color indexed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26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7" fillId="14" borderId="22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20" borderId="23" applyNumberFormat="0" applyFon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34" fillId="22" borderId="24" applyNumberFormat="0" applyAlignment="0" applyProtection="0">
      <alignment vertical="center"/>
    </xf>
    <xf numFmtId="0" fontId="40" fillId="22" borderId="22" applyNumberFormat="0" applyAlignment="0" applyProtection="0">
      <alignment vertical="center"/>
    </xf>
    <xf numFmtId="0" fontId="41" fillId="28" borderId="28" applyNumberForma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</cellStyleXfs>
  <cellXfs count="26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ill="1"/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76" fontId="1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2" xfId="8" applyNumberFormat="1" applyFont="1" applyFill="1" applyBorder="1" applyAlignment="1" applyProtection="1">
      <alignment horizontal="center" vertical="center" wrapText="1"/>
    </xf>
    <xf numFmtId="0" fontId="1" fillId="2" borderId="3" xfId="8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 applyProtection="1"/>
    <xf numFmtId="177" fontId="0" fillId="3" borderId="5" xfId="0" applyNumberFormat="1" applyFont="1" applyFill="1" applyBorder="1" applyAlignment="1" applyProtection="1"/>
    <xf numFmtId="4" fontId="0" fillId="3" borderId="1" xfId="0" applyNumberFormat="1" applyFont="1" applyFill="1" applyBorder="1" applyAlignment="1" applyProtection="1"/>
    <xf numFmtId="4" fontId="0" fillId="3" borderId="5" xfId="0" applyNumberFormat="1" applyFont="1" applyFill="1" applyBorder="1" applyAlignment="1" applyProtection="1"/>
    <xf numFmtId="4" fontId="0" fillId="3" borderId="2" xfId="0" applyNumberFormat="1" applyFont="1" applyFill="1" applyBorder="1" applyAlignment="1" applyProtection="1"/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vertical="center"/>
    </xf>
    <xf numFmtId="176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right" vertical="center"/>
    </xf>
    <xf numFmtId="0" fontId="4" fillId="0" borderId="0" xfId="0" applyNumberFormat="1" applyFont="1" applyAlignment="1">
      <alignment horizontal="centerContinuous" vertical="center"/>
    </xf>
    <xf numFmtId="176" fontId="2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8" fillId="0" borderId="6" xfId="0" applyNumberFormat="1" applyFont="1" applyFill="1" applyBorder="1" applyAlignment="1" applyProtection="1">
      <alignment horizontal="center" vertical="center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left" vertical="center"/>
    </xf>
    <xf numFmtId="0" fontId="0" fillId="0" borderId="7" xfId="0" applyNumberFormat="1" applyFont="1" applyFill="1" applyBorder="1" applyAlignment="1" applyProtection="1">
      <alignment horizontal="left" vertical="center"/>
    </xf>
    <xf numFmtId="0" fontId="5" fillId="0" borderId="7" xfId="0" applyNumberFormat="1" applyFont="1" applyFill="1" applyBorder="1" applyAlignment="1" applyProtection="1">
      <alignment horizontal="left" vertical="center"/>
    </xf>
    <xf numFmtId="178" fontId="10" fillId="0" borderId="7" xfId="0" applyNumberFormat="1" applyFont="1" applyFill="1" applyBorder="1" applyAlignment="1" applyProtection="1">
      <alignment horizontal="left" vertical="center"/>
    </xf>
    <xf numFmtId="178" fontId="11" fillId="0" borderId="7" xfId="0" applyNumberFormat="1" applyFont="1" applyFill="1" applyBorder="1" applyAlignment="1" applyProtection="1">
      <alignment horizontal="right" vertical="center"/>
    </xf>
    <xf numFmtId="49" fontId="5" fillId="0" borderId="9" xfId="0" applyNumberFormat="1" applyFont="1" applyFill="1" applyBorder="1" applyAlignment="1" applyProtection="1">
      <alignment horizontal="left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0" fillId="0" borderId="1" xfId="0" applyNumberFormat="1" applyFill="1" applyBorder="1" applyAlignment="1" applyProtection="1">
      <alignment horizontal="left" vertical="center"/>
    </xf>
    <xf numFmtId="49" fontId="1" fillId="0" borderId="9" xfId="0" applyNumberFormat="1" applyFont="1" applyFill="1" applyBorder="1" applyAlignment="1" applyProtection="1">
      <alignment horizontal="left" vertical="center"/>
    </xf>
    <xf numFmtId="49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49" fontId="0" fillId="0" borderId="9" xfId="0" applyNumberFormat="1" applyFill="1" applyBorder="1" applyAlignment="1" applyProtection="1">
      <alignment horizontal="left" vertical="center"/>
    </xf>
    <xf numFmtId="49" fontId="0" fillId="0" borderId="1" xfId="0" applyNumberFormat="1" applyFill="1" applyBorder="1" applyAlignment="1" applyProtection="1">
      <alignment horizontal="left" vertical="center"/>
    </xf>
    <xf numFmtId="0" fontId="5" fillId="0" borderId="8" xfId="0" applyNumberFormat="1" applyFont="1" applyFill="1" applyBorder="1" applyAlignment="1" applyProtection="1">
      <alignment horizontal="left" vertical="center"/>
    </xf>
    <xf numFmtId="0" fontId="5" fillId="0" borderId="10" xfId="0" applyNumberFormat="1" applyFont="1" applyFill="1" applyBorder="1" applyAlignment="1" applyProtection="1">
      <alignment horizontal="left" vertical="center"/>
    </xf>
    <xf numFmtId="49" fontId="5" fillId="0" borderId="7" xfId="0" applyNumberFormat="1" applyFont="1" applyFill="1" applyBorder="1" applyAlignment="1" applyProtection="1">
      <alignment horizontal="left" vertical="center"/>
    </xf>
    <xf numFmtId="0" fontId="5" fillId="0" borderId="9" xfId="0" applyNumberFormat="1" applyFont="1" applyFill="1" applyBorder="1" applyAlignment="1" applyProtection="1">
      <alignment horizontal="left" vertical="center"/>
    </xf>
    <xf numFmtId="0" fontId="1" fillId="0" borderId="9" xfId="0" applyNumberFormat="1" applyFont="1" applyFill="1" applyBorder="1" applyAlignment="1" applyProtection="1">
      <alignment horizontal="left" vertical="center"/>
    </xf>
    <xf numFmtId="0" fontId="1" fillId="0" borderId="7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horizontal="center" vertical="center"/>
    </xf>
    <xf numFmtId="0" fontId="12" fillId="0" borderId="6" xfId="0" applyNumberFormat="1" applyFont="1" applyFill="1" applyBorder="1" applyAlignment="1" applyProtection="1">
      <alignment horizontal="center" vertical="center"/>
    </xf>
    <xf numFmtId="178" fontId="11" fillId="0" borderId="11" xfId="0" applyNumberFormat="1" applyFont="1" applyFill="1" applyBorder="1" applyAlignment="1" applyProtection="1">
      <alignment horizontal="right" vertical="center"/>
    </xf>
    <xf numFmtId="0" fontId="11" fillId="0" borderId="7" xfId="0" applyNumberFormat="1" applyFont="1" applyFill="1" applyBorder="1" applyAlignment="1" applyProtection="1">
      <alignment horizontal="right" vertical="center"/>
    </xf>
    <xf numFmtId="0" fontId="11" fillId="0" borderId="7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right" vertical="center"/>
    </xf>
    <xf numFmtId="0" fontId="5" fillId="0" borderId="6" xfId="0" applyNumberFormat="1" applyFont="1" applyFill="1" applyBorder="1" applyAlignment="1" applyProtection="1"/>
    <xf numFmtId="0" fontId="5" fillId="0" borderId="8" xfId="0" applyNumberFormat="1" applyFont="1" applyFill="1" applyBorder="1" applyAlignment="1" applyProtection="1">
      <alignment vertical="center"/>
    </xf>
    <xf numFmtId="0" fontId="5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right" vertical="center"/>
    </xf>
    <xf numFmtId="0" fontId="12" fillId="0" borderId="6" xfId="0" applyNumberFormat="1" applyFont="1" applyFill="1" applyBorder="1" applyAlignment="1" applyProtection="1">
      <alignment horizontal="right" vertical="center"/>
    </xf>
    <xf numFmtId="0" fontId="13" fillId="0" borderId="7" xfId="0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13" fillId="0" borderId="8" xfId="0" applyNumberFormat="1" applyFont="1" applyFill="1" applyBorder="1" applyAlignment="1" applyProtection="1">
      <alignment horizontal="center" vertical="center"/>
    </xf>
    <xf numFmtId="178" fontId="1" fillId="0" borderId="1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right" vertical="center" wrapText="1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6" fillId="0" borderId="7" xfId="0" applyNumberFormat="1" applyFont="1" applyFill="1" applyBorder="1" applyAlignment="1" applyProtection="1">
      <alignment horizontal="center" vertical="center"/>
    </xf>
    <xf numFmtId="179" fontId="11" fillId="0" borderId="7" xfId="0" applyNumberFormat="1" applyFont="1" applyFill="1" applyBorder="1" applyAlignment="1" applyProtection="1">
      <alignment horizontal="right" vertical="center"/>
    </xf>
    <xf numFmtId="0" fontId="5" fillId="0" borderId="12" xfId="0" applyNumberFormat="1" applyFont="1" applyFill="1" applyBorder="1" applyAlignment="1" applyProtection="1">
      <alignment horizontal="left" vertical="center"/>
    </xf>
    <xf numFmtId="0" fontId="1" fillId="0" borderId="13" xfId="0" applyNumberFormat="1" applyFont="1" applyFill="1" applyBorder="1" applyAlignment="1" applyProtection="1">
      <alignment horizontal="left" vertical="center"/>
    </xf>
    <xf numFmtId="49" fontId="1" fillId="0" borderId="7" xfId="0" applyNumberFormat="1" applyFont="1" applyFill="1" applyBorder="1" applyAlignment="1" applyProtection="1">
      <alignment horizontal="left" vertical="center"/>
    </xf>
    <xf numFmtId="0" fontId="0" fillId="0" borderId="12" xfId="0" applyNumberFormat="1" applyFill="1" applyBorder="1" applyAlignment="1" applyProtection="1">
      <alignment horizontal="left" vertical="center"/>
    </xf>
    <xf numFmtId="0" fontId="0" fillId="0" borderId="7" xfId="0" applyNumberFormat="1" applyFill="1" applyBorder="1" applyAlignment="1" applyProtection="1">
      <alignment horizontal="left" vertical="center"/>
    </xf>
    <xf numFmtId="179" fontId="1" fillId="0" borderId="7" xfId="0" applyNumberFormat="1" applyFont="1" applyFill="1" applyBorder="1" applyAlignment="1" applyProtection="1">
      <alignment horizontal="right" vertical="center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0" xfId="8" applyFont="1" applyAlignment="1">
      <alignment vertical="center"/>
    </xf>
    <xf numFmtId="0" fontId="1" fillId="2" borderId="0" xfId="8" applyFont="1" applyFill="1" applyAlignment="1">
      <alignment horizontal="center" vertical="center" wrapText="1"/>
    </xf>
    <xf numFmtId="0" fontId="0" fillId="0" borderId="0" xfId="8" applyAlignment="1">
      <alignment wrapText="1"/>
    </xf>
    <xf numFmtId="180" fontId="1" fillId="0" borderId="0" xfId="8" applyNumberFormat="1" applyFont="1" applyAlignment="1">
      <alignment horizontal="center" vertical="center"/>
    </xf>
    <xf numFmtId="181" fontId="1" fillId="0" borderId="0" xfId="8" applyNumberFormat="1" applyFont="1" applyAlignment="1">
      <alignment horizontal="center" vertical="center"/>
    </xf>
    <xf numFmtId="49" fontId="1" fillId="0" borderId="0" xfId="8" applyNumberFormat="1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176" fontId="1" fillId="0" borderId="0" xfId="8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0" fillId="0" borderId="0" xfId="8">
      <alignment vertical="center"/>
    </xf>
    <xf numFmtId="180" fontId="1" fillId="0" borderId="0" xfId="0" applyNumberFormat="1" applyFont="1" applyFill="1" applyAlignment="1">
      <alignment horizontal="left" vertical="center"/>
    </xf>
    <xf numFmtId="181" fontId="1" fillId="0" borderId="0" xfId="0" applyNumberFormat="1" applyFont="1" applyAlignment="1">
      <alignment horizontal="right" vertical="center"/>
    </xf>
    <xf numFmtId="49" fontId="1" fillId="0" borderId="0" xfId="8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176" fontId="17" fillId="0" borderId="0" xfId="8" applyNumberFormat="1" applyFont="1" applyFill="1" applyAlignment="1" applyProtection="1">
      <alignment horizontal="centerContinuous" vertical="center"/>
    </xf>
    <xf numFmtId="181" fontId="1" fillId="0" borderId="0" xfId="0" applyNumberFormat="1" applyFont="1" applyFill="1" applyAlignment="1">
      <alignment horizontal="left" vertical="center"/>
    </xf>
    <xf numFmtId="181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1" fillId="2" borderId="1" xfId="8" applyNumberFormat="1" applyFont="1" applyFill="1" applyBorder="1" applyAlignment="1" applyProtection="1">
      <alignment horizontal="center" vertical="center" wrapText="1"/>
    </xf>
    <xf numFmtId="0" fontId="1" fillId="2" borderId="5" xfId="8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Continuous" vertical="center"/>
    </xf>
    <xf numFmtId="0" fontId="1" fillId="0" borderId="5" xfId="0" applyNumberFormat="1" applyFont="1" applyFill="1" applyBorder="1" applyAlignment="1" applyProtection="1">
      <alignment horizontal="centerContinuous" vertical="center"/>
    </xf>
    <xf numFmtId="0" fontId="1" fillId="2" borderId="14" xfId="8" applyNumberFormat="1" applyFont="1" applyFill="1" applyBorder="1" applyAlignment="1" applyProtection="1">
      <alignment horizontal="center" vertical="center" wrapText="1"/>
    </xf>
    <xf numFmtId="0" fontId="1" fillId="2" borderId="4" xfId="8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49" fontId="0" fillId="3" borderId="15" xfId="0" applyNumberFormat="1" applyFont="1" applyFill="1" applyBorder="1" applyAlignment="1" applyProtection="1"/>
    <xf numFmtId="49" fontId="0" fillId="3" borderId="5" xfId="0" applyNumberFormat="1" applyFont="1" applyFill="1" applyBorder="1" applyAlignment="1" applyProtection="1"/>
    <xf numFmtId="182" fontId="0" fillId="3" borderId="1" xfId="0" applyNumberFormat="1" applyFont="1" applyFill="1" applyBorder="1" applyAlignment="1" applyProtection="1"/>
    <xf numFmtId="176" fontId="1" fillId="0" borderId="1" xfId="0" applyNumberFormat="1" applyFont="1" applyFill="1" applyBorder="1" applyAlignment="1">
      <alignment horizontal="right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Border="1"/>
    <xf numFmtId="182" fontId="0" fillId="0" borderId="0" xfId="0" applyNumberFormat="1"/>
    <xf numFmtId="0" fontId="1" fillId="2" borderId="3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right"/>
    </xf>
    <xf numFmtId="184" fontId="1" fillId="0" borderId="1" xfId="0" applyNumberFormat="1" applyFont="1" applyBorder="1" applyAlignment="1">
      <alignment horizontal="right"/>
    </xf>
    <xf numFmtId="176" fontId="1" fillId="0" borderId="0" xfId="8" applyNumberFormat="1" applyFont="1" applyAlignment="1">
      <alignment horizontal="centerContinuous" vertical="center"/>
    </xf>
    <xf numFmtId="0" fontId="1" fillId="0" borderId="15" xfId="0" applyNumberFormat="1" applyFont="1" applyFill="1" applyBorder="1" applyAlignment="1" applyProtection="1">
      <alignment horizontal="centerContinuous" vertical="center"/>
    </xf>
    <xf numFmtId="0" fontId="0" fillId="0" borderId="0" xfId="8" applyFill="1">
      <alignment vertical="center"/>
    </xf>
    <xf numFmtId="176" fontId="17" fillId="0" borderId="0" xfId="8" applyNumberFormat="1" applyFont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180" fontId="1" fillId="0" borderId="0" xfId="0" applyNumberFormat="1" applyFont="1" applyFill="1" applyAlignment="1">
      <alignment horizontal="center" vertical="center"/>
    </xf>
    <xf numFmtId="181" fontId="1" fillId="0" borderId="0" xfId="0" applyNumberFormat="1" applyFont="1" applyFill="1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1" fillId="2" borderId="16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Continuous" vertical="center"/>
    </xf>
    <xf numFmtId="0" fontId="1" fillId="2" borderId="5" xfId="0" applyNumberFormat="1" applyFont="1" applyFill="1" applyBorder="1" applyAlignment="1" applyProtection="1">
      <alignment horizontal="centerContinuous" vertical="center"/>
    </xf>
    <xf numFmtId="0" fontId="1" fillId="2" borderId="17" xfId="8" applyNumberFormat="1" applyFont="1" applyFill="1" applyBorder="1" applyAlignment="1">
      <alignment horizontal="center" vertical="center" wrapText="1"/>
    </xf>
    <xf numFmtId="0" fontId="1" fillId="0" borderId="17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 applyProtection="1">
      <alignment horizontal="center" vertical="center" wrapText="1"/>
    </xf>
    <xf numFmtId="4" fontId="0" fillId="3" borderId="1" xfId="0" applyNumberFormat="1" applyFill="1" applyBorder="1" applyAlignment="1" applyProtection="1">
      <alignment horizontal="center" vertical="center"/>
    </xf>
    <xf numFmtId="4" fontId="0" fillId="3" borderId="15" xfId="0" applyNumberFormat="1" applyFont="1" applyFill="1" applyBorder="1" applyAlignment="1" applyProtection="1">
      <alignment horizontal="center" vertical="center"/>
    </xf>
    <xf numFmtId="4" fontId="0" fillId="4" borderId="1" xfId="8" applyNumberFormat="1" applyFont="1" applyFill="1" applyBorder="1" applyAlignment="1" applyProtection="1">
      <alignment vertical="center"/>
    </xf>
    <xf numFmtId="0" fontId="0" fillId="0" borderId="1" xfId="8" applyFill="1" applyBorder="1">
      <alignment vertical="center"/>
    </xf>
    <xf numFmtId="0" fontId="0" fillId="0" borderId="1" xfId="8" applyBorder="1">
      <alignment vertical="center"/>
    </xf>
    <xf numFmtId="0" fontId="1" fillId="2" borderId="18" xfId="0" applyNumberFormat="1" applyFont="1" applyFill="1" applyBorder="1" applyAlignment="1" applyProtection="1">
      <alignment horizontal="centerContinuous" vertical="center"/>
    </xf>
    <xf numFmtId="0" fontId="1" fillId="2" borderId="14" xfId="0" applyNumberFormat="1" applyFont="1" applyFill="1" applyBorder="1" applyAlignment="1" applyProtection="1">
      <alignment horizontal="center" vertical="center"/>
    </xf>
    <xf numFmtId="0" fontId="1" fillId="0" borderId="19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2" borderId="16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2" borderId="1" xfId="0" applyNumberFormat="1" applyFont="1" applyFill="1" applyBorder="1" applyAlignment="1" applyProtection="1">
      <alignment horizontal="centerContinuous" vertical="center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20" xfId="0" applyNumberFormat="1" applyFont="1" applyFill="1" applyBorder="1" applyAlignment="1" applyProtection="1">
      <alignment horizontal="centerContinuous" vertical="center"/>
    </xf>
    <xf numFmtId="176" fontId="17" fillId="0" borderId="0" xfId="8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80" fontId="1" fillId="2" borderId="0" xfId="0" applyNumberFormat="1" applyFont="1" applyFill="1" applyAlignment="1" applyProtection="1">
      <alignment horizontal="center" vertical="center"/>
    </xf>
    <xf numFmtId="181" fontId="1" fillId="2" borderId="0" xfId="0" applyNumberFormat="1" applyFont="1" applyFill="1" applyAlignment="1" applyProtection="1">
      <alignment horizontal="center" vertical="center"/>
    </xf>
    <xf numFmtId="0" fontId="0" fillId="0" borderId="0" xfId="0" applyNumberFormat="1" applyFont="1" applyFill="1" applyAlignment="1" applyProtection="1">
      <alignment vertical="center"/>
    </xf>
    <xf numFmtId="0" fontId="1" fillId="0" borderId="0" xfId="0" applyNumberFormat="1" applyFont="1" applyAlignment="1">
      <alignment horizontal="right" vertical="center"/>
    </xf>
    <xf numFmtId="0" fontId="1" fillId="0" borderId="0" xfId="0" applyNumberFormat="1" applyFont="1" applyAlignment="1">
      <alignment horizontal="left" vertical="center"/>
    </xf>
    <xf numFmtId="0" fontId="17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 applyProtection="1">
      <alignment horizontal="left" vertical="center" wrapText="1"/>
    </xf>
    <xf numFmtId="49" fontId="0" fillId="3" borderId="2" xfId="0" applyNumberFormat="1" applyFont="1" applyFill="1" applyBorder="1" applyAlignment="1" applyProtection="1"/>
    <xf numFmtId="179" fontId="0" fillId="3" borderId="1" xfId="0" applyNumberFormat="1" applyFont="1" applyFill="1" applyBorder="1" applyAlignment="1" applyProtection="1"/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/>
    <xf numFmtId="0" fontId="1" fillId="0" borderId="15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 applyProtection="1">
      <alignment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left" vertical="center"/>
    </xf>
    <xf numFmtId="0" fontId="18" fillId="0" borderId="0" xfId="0" applyNumberFormat="1" applyFont="1" applyFill="1" applyBorder="1" applyAlignment="1" applyProtection="1">
      <alignment horizontal="right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left" vertical="center"/>
    </xf>
    <xf numFmtId="0" fontId="5" fillId="0" borderId="6" xfId="0" applyNumberFormat="1" applyFont="1" applyFill="1" applyBorder="1" applyAlignment="1" applyProtection="1">
      <alignment horizontal="right" vertical="center"/>
    </xf>
    <xf numFmtId="0" fontId="5" fillId="0" borderId="11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horizontal="left" vertical="center" wrapText="1"/>
    </xf>
    <xf numFmtId="179" fontId="19" fillId="0" borderId="11" xfId="0" applyNumberFormat="1" applyFont="1" applyFill="1" applyBorder="1" applyAlignment="1" applyProtection="1">
      <alignment horizontal="right" vertical="center"/>
    </xf>
    <xf numFmtId="179" fontId="11" fillId="0" borderId="11" xfId="0" applyNumberFormat="1" applyFont="1" applyFill="1" applyBorder="1" applyAlignment="1" applyProtection="1">
      <alignment horizontal="right" vertical="center"/>
    </xf>
    <xf numFmtId="49" fontId="0" fillId="0" borderId="7" xfId="0" applyNumberForma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right"/>
    </xf>
    <xf numFmtId="49" fontId="1" fillId="0" borderId="0" xfId="0" applyNumberFormat="1" applyFont="1" applyFill="1" applyAlignment="1">
      <alignment horizontal="left" vertical="center"/>
    </xf>
    <xf numFmtId="180" fontId="17" fillId="0" borderId="0" xfId="0" applyNumberFormat="1" applyFont="1" applyFill="1" applyAlignment="1" applyProtection="1">
      <alignment horizontal="centerContinuous" vertical="center"/>
    </xf>
    <xf numFmtId="180" fontId="9" fillId="2" borderId="0" xfId="0" applyNumberFormat="1" applyFont="1" applyFill="1" applyAlignment="1" applyProtection="1">
      <alignment horizontal="centerContinuous" vertical="center"/>
    </xf>
    <xf numFmtId="180" fontId="9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 wrapText="1"/>
    </xf>
    <xf numFmtId="185" fontId="1" fillId="2" borderId="0" xfId="0" applyNumberFormat="1" applyFont="1" applyFill="1" applyAlignment="1" applyProtection="1">
      <alignment horizontal="right" vertical="center" wrapText="1"/>
    </xf>
    <xf numFmtId="185" fontId="1" fillId="2" borderId="0" xfId="0" applyNumberFormat="1" applyFont="1" applyFill="1" applyAlignment="1" applyProtection="1">
      <alignment horizontal="right" vertical="center"/>
    </xf>
    <xf numFmtId="185" fontId="1" fillId="0" borderId="1" xfId="0" applyNumberFormat="1" applyFont="1" applyFill="1" applyBorder="1" applyAlignment="1" applyProtection="1">
      <alignment horizontal="center" vertical="center" wrapText="1"/>
    </xf>
    <xf numFmtId="185" fontId="1" fillId="0" borderId="2" xfId="0" applyNumberFormat="1" applyFont="1" applyFill="1" applyBorder="1" applyAlignment="1" applyProtection="1">
      <alignment horizontal="center" vertical="center" wrapText="1"/>
    </xf>
    <xf numFmtId="185" fontId="1" fillId="0" borderId="5" xfId="0" applyNumberFormat="1" applyFont="1" applyFill="1" applyBorder="1" applyAlignment="1" applyProtection="1">
      <alignment horizontal="center" vertical="center" wrapText="1"/>
    </xf>
    <xf numFmtId="185" fontId="1" fillId="0" borderId="15" xfId="0" applyNumberFormat="1" applyFont="1" applyFill="1" applyBorder="1" applyAlignment="1" applyProtection="1">
      <alignment horizontal="center" vertical="center" wrapText="1"/>
    </xf>
    <xf numFmtId="185" fontId="1" fillId="0" borderId="4" xfId="0" applyNumberFormat="1" applyFont="1" applyFill="1" applyBorder="1" applyAlignment="1" applyProtection="1">
      <alignment horizontal="centerContinuous" vertical="center"/>
    </xf>
    <xf numFmtId="185" fontId="1" fillId="0" borderId="15" xfId="0" applyNumberFormat="1" applyFont="1" applyFill="1" applyBorder="1" applyAlignment="1" applyProtection="1">
      <alignment horizontal="centerContinuous" vertical="center"/>
    </xf>
    <xf numFmtId="185" fontId="1" fillId="0" borderId="4" xfId="0" applyNumberFormat="1" applyFont="1" applyFill="1" applyBorder="1" applyAlignment="1" applyProtection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0" xfId="0" applyNumberFormat="1" applyFont="1" applyFill="1" applyBorder="1" applyAlignment="1" applyProtection="1">
      <alignment horizontal="center" vertical="center" wrapText="1"/>
    </xf>
    <xf numFmtId="185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21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49" fontId="0" fillId="3" borderId="5" xfId="0" applyNumberFormat="1" applyFill="1" applyBorder="1" applyAlignment="1" applyProtection="1"/>
    <xf numFmtId="4" fontId="0" fillId="3" borderId="15" xfId="0" applyNumberFormat="1" applyFont="1" applyFill="1" applyBorder="1" applyAlignment="1" applyProtection="1"/>
    <xf numFmtId="0" fontId="5" fillId="0" borderId="7" xfId="0" applyNumberFormat="1" applyFont="1" applyFill="1" applyBorder="1" applyAlignment="1" applyProtection="1">
      <alignment horizontal="left" vertical="center" wrapText="1"/>
    </xf>
    <xf numFmtId="185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1" xfId="0" applyFont="1" applyFill="1" applyBorder="1" applyAlignment="1">
      <alignment horizontal="center" vertical="center" wrapText="1"/>
    </xf>
    <xf numFmtId="180" fontId="9" fillId="2" borderId="0" xfId="0" applyNumberFormat="1" applyFont="1" applyFill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/>
    <xf numFmtId="0" fontId="1" fillId="0" borderId="0" xfId="0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20" fillId="0" borderId="1" xfId="0" applyNumberFormat="1" applyFont="1" applyFill="1" applyBorder="1" applyAlignment="1" applyProtection="1">
      <alignment vertical="center"/>
    </xf>
    <xf numFmtId="0" fontId="20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justify"/>
    </xf>
    <xf numFmtId="4" fontId="1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0" fillId="2" borderId="0" xfId="0" applyFill="1"/>
    <xf numFmtId="183" fontId="23" fillId="0" borderId="0" xfId="0" applyNumberFormat="1" applyFont="1" applyFill="1" applyAlignment="1" applyProtection="1"/>
    <xf numFmtId="0" fontId="0" fillId="0" borderId="0" xfId="0" applyNumberFormat="1" applyFont="1" applyFill="1" applyAlignment="1" applyProtection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4"/>
  <sheetViews>
    <sheetView showGridLines="0" showZeros="0" workbookViewId="0">
      <selection activeCell="E16" sqref="E16"/>
    </sheetView>
  </sheetViews>
  <sheetFormatPr defaultColWidth="6.83333333333333" defaultRowHeight="12.75" customHeight="1"/>
  <cols>
    <col min="1" max="1" width="23.1666666666667" customWidth="1"/>
    <col min="2" max="2" width="122.166666666667" customWidth="1"/>
    <col min="3" max="3" width="29.1666666666667" customWidth="1"/>
    <col min="4" max="4" width="12.5" customWidth="1"/>
  </cols>
  <sheetData>
    <row r="1" ht="9.75" customHeight="1" spans="2:2">
      <c r="B1" s="255"/>
    </row>
    <row r="2" ht="107.25" customHeight="1" spans="1:4">
      <c r="A2" s="256" t="s">
        <v>0</v>
      </c>
      <c r="B2" s="256"/>
      <c r="C2" s="256"/>
      <c r="D2" s="256"/>
    </row>
    <row r="3" ht="93.75" customHeight="1" spans="2:2">
      <c r="B3" s="257" t="s">
        <v>1</v>
      </c>
    </row>
    <row r="4" ht="87.75" customHeight="1" spans="3:3">
      <c r="C4" s="2"/>
    </row>
    <row r="5" ht="112.5" customHeight="1" spans="2:13">
      <c r="B5" s="258" t="s">
        <v>2</v>
      </c>
      <c r="M5" s="259"/>
    </row>
    <row r="6" ht="70.5" customHeight="1" spans="2:20">
      <c r="B6" s="258" t="s">
        <v>3</v>
      </c>
      <c r="D6" s="2"/>
      <c r="E6" s="2"/>
      <c r="R6" s="2"/>
      <c r="S6" s="2"/>
      <c r="T6" s="2"/>
    </row>
    <row r="7" customHeight="1" spans="2:20">
      <c r="B7" s="255"/>
      <c r="E7" s="2"/>
      <c r="S7" s="2"/>
      <c r="T7" s="2"/>
    </row>
    <row r="8" customHeight="1" spans="2:21">
      <c r="B8" s="255"/>
      <c r="E8" s="2"/>
      <c r="L8" s="2"/>
      <c r="U8" s="2"/>
    </row>
    <row r="9" customHeight="1" spans="2:21">
      <c r="B9" s="255"/>
      <c r="E9" s="2"/>
      <c r="F9" s="2"/>
      <c r="H9" s="2"/>
      <c r="I9" s="260">
        <v>0</v>
      </c>
      <c r="U9" s="261"/>
    </row>
    <row r="10" customHeight="1" spans="2:8">
      <c r="B10" s="255"/>
      <c r="F10" s="2"/>
      <c r="G10" s="2"/>
      <c r="H10" s="2"/>
    </row>
    <row r="11" customHeight="1" spans="2:2">
      <c r="B11" s="255"/>
    </row>
    <row r="12" customHeight="1" spans="2:2">
      <c r="B12" s="255"/>
    </row>
    <row r="13" customHeight="1" spans="2:2">
      <c r="B13" s="255"/>
    </row>
    <row r="14" customHeight="1" spans="2:2">
      <c r="B14" s="255"/>
    </row>
  </sheetData>
  <mergeCells count="1">
    <mergeCell ref="A2:D2"/>
  </mergeCells>
  <printOptions horizontalCentered="1" verticalCentered="1"/>
  <pageMargins left="0.747916666666667" right="0.747916666666667" top="0.984027777777778" bottom="0.984027777777778" header="0.511805555555556" footer="0.511805555555556"/>
  <pageSetup paperSize="9" scale="64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8"/>
  <sheetViews>
    <sheetView showGridLines="0" showZeros="0" workbookViewId="0">
      <selection activeCell="B15" sqref="B15"/>
    </sheetView>
  </sheetViews>
  <sheetFormatPr defaultColWidth="9.16666666666667" defaultRowHeight="18" customHeight="1"/>
  <cols>
    <col min="1" max="1" width="9.83333333333333" style="3" customWidth="1"/>
    <col min="2" max="2" width="34" style="4" customWidth="1"/>
    <col min="3" max="3" width="18" style="5" customWidth="1"/>
    <col min="4" max="9" width="11.6666666666667" style="5" customWidth="1"/>
    <col min="10" max="10" width="11.6666666666667" style="6" customWidth="1"/>
    <col min="11" max="18" width="11.6666666666667" style="7" customWidth="1"/>
    <col min="19" max="248" width="9" style="7" customWidth="1"/>
  </cols>
  <sheetData>
    <row r="1" s="1" customFormat="1" customHeight="1" spans="1:18">
      <c r="A1" s="8"/>
      <c r="B1" s="8"/>
      <c r="C1" s="8"/>
      <c r="D1" s="8"/>
      <c r="E1" s="8"/>
      <c r="F1" s="8"/>
      <c r="G1" s="8"/>
      <c r="H1" s="8"/>
      <c r="I1" s="8"/>
      <c r="J1" s="28"/>
      <c r="K1" s="29"/>
      <c r="R1" s="29" t="s">
        <v>293</v>
      </c>
    </row>
    <row r="2" customHeight="1" spans="1:18">
      <c r="A2" s="9" t="s">
        <v>294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customHeight="1" spans="1:18">
      <c r="A3" s="10"/>
      <c r="B3" s="10"/>
      <c r="C3" s="10"/>
      <c r="D3" s="10"/>
      <c r="E3" s="10"/>
      <c r="F3" s="10"/>
      <c r="G3" s="10"/>
      <c r="H3" s="10"/>
      <c r="I3" s="10"/>
      <c r="J3" s="30"/>
      <c r="R3" s="7" t="s">
        <v>6</v>
      </c>
    </row>
    <row r="4" customHeight="1" spans="1:18">
      <c r="A4" s="11" t="s">
        <v>118</v>
      </c>
      <c r="B4" s="11" t="s">
        <v>295</v>
      </c>
      <c r="C4" s="12" t="s">
        <v>197</v>
      </c>
      <c r="D4" s="13" t="s">
        <v>198</v>
      </c>
      <c r="E4" s="13"/>
      <c r="F4" s="13"/>
      <c r="G4" s="14"/>
      <c r="H4" s="13" t="s">
        <v>199</v>
      </c>
      <c r="I4" s="13"/>
      <c r="J4" s="13"/>
      <c r="K4" s="13"/>
      <c r="L4" s="13"/>
      <c r="M4" s="13"/>
      <c r="N4" s="13"/>
      <c r="O4" s="13"/>
      <c r="P4" s="13"/>
      <c r="Q4" s="13"/>
      <c r="R4" s="13"/>
    </row>
    <row r="5" ht="38.45" customHeight="1" spans="1:18">
      <c r="A5" s="11"/>
      <c r="B5" s="11"/>
      <c r="C5" s="12"/>
      <c r="D5" s="15" t="s">
        <v>197</v>
      </c>
      <c r="E5" s="15" t="s">
        <v>203</v>
      </c>
      <c r="F5" s="15" t="s">
        <v>285</v>
      </c>
      <c r="G5" s="15" t="s">
        <v>205</v>
      </c>
      <c r="H5" s="15" t="s">
        <v>197</v>
      </c>
      <c r="I5" s="15" t="s">
        <v>203</v>
      </c>
      <c r="J5" s="15" t="s">
        <v>205</v>
      </c>
      <c r="K5" s="15" t="s">
        <v>286</v>
      </c>
      <c r="L5" s="15" t="s">
        <v>206</v>
      </c>
      <c r="M5" s="15" t="s">
        <v>207</v>
      </c>
      <c r="N5" s="15" t="s">
        <v>208</v>
      </c>
      <c r="O5" s="15" t="s">
        <v>209</v>
      </c>
      <c r="P5" s="15" t="s">
        <v>210</v>
      </c>
      <c r="Q5" s="15" t="s">
        <v>211</v>
      </c>
      <c r="R5" s="15" t="s">
        <v>212</v>
      </c>
    </row>
    <row r="6" customHeight="1" spans="1:18">
      <c r="A6" s="16" t="s">
        <v>100</v>
      </c>
      <c r="B6" s="16" t="s">
        <v>100</v>
      </c>
      <c r="C6" s="16">
        <v>1</v>
      </c>
      <c r="D6" s="16">
        <v>2</v>
      </c>
      <c r="E6" s="16">
        <v>3</v>
      </c>
      <c r="F6" s="16">
        <v>4</v>
      </c>
      <c r="G6" s="16">
        <v>5</v>
      </c>
      <c r="H6" s="16">
        <v>6</v>
      </c>
      <c r="I6" s="16">
        <v>7</v>
      </c>
      <c r="J6" s="16">
        <v>8</v>
      </c>
      <c r="K6" s="16">
        <v>9</v>
      </c>
      <c r="L6" s="16">
        <v>10</v>
      </c>
      <c r="M6" s="16">
        <v>11</v>
      </c>
      <c r="N6" s="16">
        <v>12</v>
      </c>
      <c r="O6" s="16">
        <v>13</v>
      </c>
      <c r="P6" s="16">
        <v>14</v>
      </c>
      <c r="Q6" s="16">
        <v>15</v>
      </c>
      <c r="R6" s="16">
        <v>16</v>
      </c>
    </row>
    <row r="7" s="2" customFormat="1" customHeight="1" spans="1:19">
      <c r="A7" s="17" t="s">
        <v>296</v>
      </c>
      <c r="B7" s="18" t="s">
        <v>297</v>
      </c>
      <c r="C7" s="19" t="s">
        <v>90</v>
      </c>
      <c r="D7" s="20" t="s">
        <v>298</v>
      </c>
      <c r="E7" s="21" t="s">
        <v>299</v>
      </c>
      <c r="F7" s="21" t="s">
        <v>300</v>
      </c>
      <c r="G7" s="21" t="s">
        <v>301</v>
      </c>
      <c r="H7" s="19" t="s">
        <v>302</v>
      </c>
      <c r="I7" s="20" t="s">
        <v>303</v>
      </c>
      <c r="J7" s="21" t="s">
        <v>304</v>
      </c>
      <c r="K7" s="21" t="s">
        <v>305</v>
      </c>
      <c r="L7" s="21" t="s">
        <v>306</v>
      </c>
      <c r="M7" s="21" t="s">
        <v>307</v>
      </c>
      <c r="N7" s="21" t="s">
        <v>308</v>
      </c>
      <c r="O7" s="21" t="s">
        <v>309</v>
      </c>
      <c r="P7" s="21" t="s">
        <v>310</v>
      </c>
      <c r="Q7" s="21" t="s">
        <v>311</v>
      </c>
      <c r="R7" s="19" t="s">
        <v>312</v>
      </c>
      <c r="S7" s="35"/>
    </row>
    <row r="8" customHeight="1" spans="1:18">
      <c r="A8" s="22"/>
      <c r="B8" s="23" t="s">
        <v>313</v>
      </c>
      <c r="C8" s="24"/>
      <c r="D8" s="24"/>
      <c r="E8" s="24"/>
      <c r="F8" s="24"/>
      <c r="G8" s="24"/>
      <c r="H8" s="24"/>
      <c r="I8" s="24"/>
      <c r="J8" s="31"/>
      <c r="K8" s="32"/>
      <c r="L8" s="32"/>
      <c r="M8" s="32"/>
      <c r="N8" s="32"/>
      <c r="O8" s="32"/>
      <c r="P8" s="32"/>
      <c r="Q8" s="32"/>
      <c r="R8" s="32"/>
    </row>
    <row r="9" customHeight="1" spans="1:18">
      <c r="A9" s="22"/>
      <c r="B9" s="23"/>
      <c r="C9" s="24"/>
      <c r="D9" s="25"/>
      <c r="E9" s="24"/>
      <c r="F9" s="25"/>
      <c r="G9" s="25"/>
      <c r="H9" s="24"/>
      <c r="I9" s="24"/>
      <c r="J9" s="31"/>
      <c r="K9" s="32"/>
      <c r="L9" s="33"/>
      <c r="M9" s="33"/>
      <c r="N9" s="33"/>
      <c r="O9" s="33"/>
      <c r="P9" s="33"/>
      <c r="Q9" s="32"/>
      <c r="R9" s="33"/>
    </row>
    <row r="10" customHeight="1" spans="1:18">
      <c r="A10" s="22"/>
      <c r="B10" s="23"/>
      <c r="C10" s="24"/>
      <c r="D10" s="24"/>
      <c r="E10" s="25"/>
      <c r="F10" s="25"/>
      <c r="G10" s="25"/>
      <c r="H10" s="24"/>
      <c r="I10" s="24"/>
      <c r="J10" s="31"/>
      <c r="K10" s="32"/>
      <c r="L10" s="33"/>
      <c r="M10" s="33"/>
      <c r="N10" s="33"/>
      <c r="O10" s="33"/>
      <c r="P10" s="33"/>
      <c r="Q10" s="32"/>
      <c r="R10" s="33"/>
    </row>
    <row r="11" customHeight="1" spans="1:18">
      <c r="A11" s="22"/>
      <c r="B11" s="23"/>
      <c r="C11" s="25"/>
      <c r="D11" s="24"/>
      <c r="E11" s="24"/>
      <c r="F11" s="25"/>
      <c r="G11" s="25"/>
      <c r="H11" s="24"/>
      <c r="I11" s="24"/>
      <c r="J11" s="31"/>
      <c r="K11" s="33"/>
      <c r="L11" s="33"/>
      <c r="M11" s="33"/>
      <c r="N11" s="33"/>
      <c r="O11" s="33"/>
      <c r="P11" s="33"/>
      <c r="Q11" s="32"/>
      <c r="R11" s="33"/>
    </row>
    <row r="12" customHeight="1" spans="1:18">
      <c r="A12" s="22"/>
      <c r="B12" s="26"/>
      <c r="C12" s="25"/>
      <c r="D12" s="25"/>
      <c r="E12" s="25"/>
      <c r="F12" s="25"/>
      <c r="G12" s="25"/>
      <c r="H12" s="25"/>
      <c r="I12" s="24"/>
      <c r="J12" s="31"/>
      <c r="K12" s="33"/>
      <c r="L12" s="33"/>
      <c r="M12" s="33"/>
      <c r="N12" s="33"/>
      <c r="O12" s="33"/>
      <c r="P12" s="32"/>
      <c r="Q12" s="32"/>
      <c r="R12" s="33"/>
    </row>
    <row r="13" customHeight="1" spans="1:18">
      <c r="A13" s="27"/>
      <c r="B13" s="23"/>
      <c r="C13" s="25"/>
      <c r="D13" s="25"/>
      <c r="E13" s="25"/>
      <c r="F13" s="25"/>
      <c r="G13" s="25"/>
      <c r="H13" s="25"/>
      <c r="I13" s="25"/>
      <c r="J13" s="34"/>
      <c r="K13" s="33"/>
      <c r="L13" s="33"/>
      <c r="M13" s="33"/>
      <c r="N13" s="33"/>
      <c r="O13" s="33"/>
      <c r="P13" s="32"/>
      <c r="Q13" s="32"/>
      <c r="R13" s="33"/>
    </row>
    <row r="14" customHeight="1" spans="1:18">
      <c r="A14" s="27"/>
      <c r="B14" s="23"/>
      <c r="C14" s="25"/>
      <c r="D14" s="25"/>
      <c r="E14" s="25"/>
      <c r="F14" s="25"/>
      <c r="G14" s="24"/>
      <c r="H14" s="25"/>
      <c r="I14" s="25"/>
      <c r="J14" s="34"/>
      <c r="K14" s="33"/>
      <c r="L14" s="33"/>
      <c r="M14" s="33"/>
      <c r="N14" s="33"/>
      <c r="O14" s="33"/>
      <c r="P14" s="32"/>
      <c r="Q14" s="32"/>
      <c r="R14" s="33"/>
    </row>
    <row r="15" customHeight="1" spans="1:18">
      <c r="A15" s="27"/>
      <c r="B15" s="23"/>
      <c r="C15" s="25"/>
      <c r="D15" s="25"/>
      <c r="E15" s="25"/>
      <c r="F15" s="25"/>
      <c r="G15" s="25"/>
      <c r="H15" s="25"/>
      <c r="I15" s="25"/>
      <c r="J15" s="34"/>
      <c r="K15" s="33"/>
      <c r="L15" s="33"/>
      <c r="M15" s="33"/>
      <c r="N15" s="33"/>
      <c r="O15" s="33"/>
      <c r="P15" s="33"/>
      <c r="Q15" s="33"/>
      <c r="R15" s="33"/>
    </row>
    <row r="16" customHeight="1" spans="1:18">
      <c r="A16" s="27"/>
      <c r="B16" s="26"/>
      <c r="C16" s="25"/>
      <c r="D16" s="25"/>
      <c r="E16" s="25"/>
      <c r="F16" s="25"/>
      <c r="G16" s="25"/>
      <c r="H16" s="25"/>
      <c r="I16" s="25"/>
      <c r="J16" s="34"/>
      <c r="K16" s="33"/>
      <c r="L16" s="33"/>
      <c r="M16" s="33"/>
      <c r="N16" s="33"/>
      <c r="O16" s="33"/>
      <c r="P16" s="33"/>
      <c r="Q16" s="33"/>
      <c r="R16" s="33"/>
    </row>
    <row r="17" customHeight="1" spans="1:18">
      <c r="A17" s="27"/>
      <c r="B17" s="26"/>
      <c r="C17" s="25"/>
      <c r="D17" s="25"/>
      <c r="E17" s="25"/>
      <c r="F17" s="25"/>
      <c r="G17" s="25"/>
      <c r="H17" s="25"/>
      <c r="I17" s="25"/>
      <c r="J17" s="34"/>
      <c r="K17" s="33"/>
      <c r="L17" s="33"/>
      <c r="M17" s="33"/>
      <c r="N17" s="33"/>
      <c r="O17" s="33"/>
      <c r="P17" s="33"/>
      <c r="Q17" s="33"/>
      <c r="R17" s="33"/>
    </row>
    <row r="18" customHeight="1" spans="1:18">
      <c r="A18" s="27"/>
      <c r="B18" s="26"/>
      <c r="C18" s="25"/>
      <c r="D18" s="25"/>
      <c r="E18" s="25"/>
      <c r="F18" s="25"/>
      <c r="G18" s="25"/>
      <c r="H18" s="25"/>
      <c r="I18" s="25"/>
      <c r="J18" s="34"/>
      <c r="K18" s="33"/>
      <c r="L18" s="33"/>
      <c r="M18" s="33"/>
      <c r="N18" s="33"/>
      <c r="O18" s="33"/>
      <c r="P18" s="33"/>
      <c r="Q18" s="33"/>
      <c r="R18" s="33"/>
    </row>
    <row r="19" customHeight="1" spans="1:18">
      <c r="A19" s="27"/>
      <c r="B19" s="26"/>
      <c r="C19" s="25"/>
      <c r="D19" s="25"/>
      <c r="E19" s="25"/>
      <c r="F19" s="25"/>
      <c r="G19" s="25"/>
      <c r="H19" s="25"/>
      <c r="I19" s="25"/>
      <c r="J19" s="34"/>
      <c r="K19" s="33"/>
      <c r="L19" s="33"/>
      <c r="M19" s="33"/>
      <c r="N19" s="33"/>
      <c r="O19" s="33"/>
      <c r="P19" s="33"/>
      <c r="Q19" s="33"/>
      <c r="R19" s="33"/>
    </row>
    <row r="20" customHeight="1" spans="1:18">
      <c r="A20" s="27"/>
      <c r="B20" s="26"/>
      <c r="C20" s="25"/>
      <c r="D20" s="25"/>
      <c r="E20" s="25"/>
      <c r="F20" s="25"/>
      <c r="G20" s="25"/>
      <c r="H20" s="25"/>
      <c r="I20" s="25"/>
      <c r="J20" s="34"/>
      <c r="K20" s="33"/>
      <c r="L20" s="33"/>
      <c r="M20" s="33"/>
      <c r="N20" s="33"/>
      <c r="O20" s="33"/>
      <c r="P20" s="33"/>
      <c r="Q20" s="33"/>
      <c r="R20" s="33"/>
    </row>
    <row r="21" customHeight="1" spans="1:18">
      <c r="A21" s="27"/>
      <c r="B21" s="26"/>
      <c r="C21" s="25"/>
      <c r="D21" s="25"/>
      <c r="E21" s="25"/>
      <c r="F21" s="25"/>
      <c r="G21" s="25"/>
      <c r="H21" s="25"/>
      <c r="I21" s="25"/>
      <c r="J21" s="34"/>
      <c r="K21" s="33"/>
      <c r="L21" s="33"/>
      <c r="M21" s="33"/>
      <c r="N21" s="33"/>
      <c r="O21" s="33"/>
      <c r="P21" s="33"/>
      <c r="Q21" s="33"/>
      <c r="R21" s="33"/>
    </row>
    <row r="22" customHeight="1" spans="1:18">
      <c r="A22" s="27"/>
      <c r="B22" s="26"/>
      <c r="C22" s="25"/>
      <c r="D22" s="25"/>
      <c r="E22" s="25"/>
      <c r="F22" s="25"/>
      <c r="G22" s="25"/>
      <c r="H22" s="25"/>
      <c r="I22" s="25"/>
      <c r="J22" s="34"/>
      <c r="K22" s="33"/>
      <c r="L22" s="33"/>
      <c r="M22" s="33"/>
      <c r="N22" s="33"/>
      <c r="O22" s="33"/>
      <c r="P22" s="33"/>
      <c r="Q22" s="33"/>
      <c r="R22" s="33"/>
    </row>
    <row r="23" customHeight="1" spans="1:18">
      <c r="A23" s="27"/>
      <c r="B23" s="26"/>
      <c r="C23" s="25"/>
      <c r="D23" s="25"/>
      <c r="E23" s="25"/>
      <c r="F23" s="25"/>
      <c r="G23" s="25"/>
      <c r="H23" s="25"/>
      <c r="I23" s="25"/>
      <c r="J23" s="34"/>
      <c r="K23" s="33"/>
      <c r="L23" s="33"/>
      <c r="M23" s="33"/>
      <c r="N23" s="33"/>
      <c r="O23" s="33"/>
      <c r="P23" s="33"/>
      <c r="Q23" s="33"/>
      <c r="R23" s="33"/>
    </row>
    <row r="24" customHeight="1" spans="1:18">
      <c r="A24" s="27"/>
      <c r="B24" s="26"/>
      <c r="C24" s="25"/>
      <c r="D24" s="25"/>
      <c r="E24" s="25"/>
      <c r="F24" s="25"/>
      <c r="G24" s="25"/>
      <c r="H24" s="25"/>
      <c r="I24" s="25"/>
      <c r="J24" s="34"/>
      <c r="K24" s="33"/>
      <c r="L24" s="33"/>
      <c r="M24" s="33"/>
      <c r="N24" s="33"/>
      <c r="O24" s="33"/>
      <c r="P24" s="33"/>
      <c r="Q24" s="33"/>
      <c r="R24" s="33"/>
    </row>
    <row r="25" customHeight="1" spans="1:18">
      <c r="A25" s="27"/>
      <c r="B25" s="26"/>
      <c r="C25" s="25"/>
      <c r="D25" s="25"/>
      <c r="E25" s="25"/>
      <c r="F25" s="25"/>
      <c r="G25" s="25"/>
      <c r="H25" s="25"/>
      <c r="I25" s="25"/>
      <c r="J25" s="34"/>
      <c r="K25" s="33"/>
      <c r="L25" s="33"/>
      <c r="M25" s="33"/>
      <c r="N25" s="33"/>
      <c r="O25" s="33"/>
      <c r="P25" s="33"/>
      <c r="Q25" s="33"/>
      <c r="R25" s="33"/>
    </row>
    <row r="26" customHeight="1" spans="1:18">
      <c r="A26" s="27"/>
      <c r="B26" s="26"/>
      <c r="C26" s="25"/>
      <c r="D26" s="25"/>
      <c r="E26" s="25"/>
      <c r="F26" s="25"/>
      <c r="G26" s="25"/>
      <c r="H26" s="25"/>
      <c r="I26" s="25"/>
      <c r="J26" s="34"/>
      <c r="K26" s="33"/>
      <c r="L26" s="33"/>
      <c r="M26" s="33"/>
      <c r="N26" s="33"/>
      <c r="O26" s="33"/>
      <c r="P26" s="33"/>
      <c r="Q26" s="33"/>
      <c r="R26" s="33"/>
    </row>
    <row r="27" customHeight="1" spans="1:18">
      <c r="A27" s="27"/>
      <c r="B27" s="26"/>
      <c r="C27" s="25"/>
      <c r="D27" s="25"/>
      <c r="E27" s="25"/>
      <c r="F27" s="25"/>
      <c r="G27" s="25"/>
      <c r="H27" s="25"/>
      <c r="I27" s="25"/>
      <c r="J27" s="34"/>
      <c r="K27" s="33"/>
      <c r="L27" s="33"/>
      <c r="M27" s="33"/>
      <c r="N27" s="33"/>
      <c r="O27" s="33"/>
      <c r="P27" s="33"/>
      <c r="Q27" s="33"/>
      <c r="R27" s="33"/>
    </row>
    <row r="28" customHeight="1" spans="1:18">
      <c r="A28" s="27"/>
      <c r="B28" s="26"/>
      <c r="C28" s="25"/>
      <c r="D28" s="25"/>
      <c r="E28" s="25"/>
      <c r="F28" s="25"/>
      <c r="G28" s="25"/>
      <c r="H28" s="25"/>
      <c r="I28" s="25"/>
      <c r="J28" s="34"/>
      <c r="K28" s="33"/>
      <c r="L28" s="33"/>
      <c r="M28" s="33"/>
      <c r="N28" s="33"/>
      <c r="O28" s="33"/>
      <c r="P28" s="33"/>
      <c r="Q28" s="33"/>
      <c r="R28" s="33"/>
    </row>
  </sheetData>
  <mergeCells count="6">
    <mergeCell ref="A2:R2"/>
    <mergeCell ref="D4:G4"/>
    <mergeCell ref="H4:R4"/>
    <mergeCell ref="A4:A5"/>
    <mergeCell ref="B4:B5"/>
    <mergeCell ref="C4:C5"/>
  </mergeCells>
  <printOptions horizontalCentered="1"/>
  <pageMargins left="0.393055555555556" right="0.393055555555556" top="0.590277777777778" bottom="0.708333333333333" header="0.511805555555556" footer="0.511805555555556"/>
  <pageSetup paperSize="9" scale="67" fitToHeight="100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7"/>
  <sheetViews>
    <sheetView showGridLines="0" showZeros="0" topLeftCell="A4" workbookViewId="0">
      <selection activeCell="K9" sqref="K9"/>
    </sheetView>
  </sheetViews>
  <sheetFormatPr defaultColWidth="9.16666666666667" defaultRowHeight="18" customHeight="1"/>
  <cols>
    <col min="1" max="1" width="39.5" style="35" customWidth="1"/>
    <col min="2" max="2" width="18.3333333333333" style="178" customWidth="1"/>
    <col min="3" max="3" width="33.3333333333333" style="35" customWidth="1"/>
    <col min="4" max="4" width="18.5" style="178" customWidth="1"/>
    <col min="5" max="5" width="27" style="35" customWidth="1"/>
    <col min="6" max="6" width="14.6666666666667" style="178" customWidth="1"/>
    <col min="7" max="160" width="9" style="35" customWidth="1"/>
    <col min="161" max="16384" width="9.16666666666667" style="238"/>
  </cols>
  <sheetData>
    <row r="1" ht="18.75" customHeight="1" spans="1:6">
      <c r="A1" s="239"/>
      <c r="C1" s="119"/>
      <c r="F1" s="119" t="s">
        <v>4</v>
      </c>
    </row>
    <row r="2" customHeight="1" spans="1:6">
      <c r="A2" s="240" t="s">
        <v>5</v>
      </c>
      <c r="B2" s="240"/>
      <c r="C2" s="240"/>
      <c r="D2" s="240"/>
      <c r="E2" s="240"/>
      <c r="F2" s="240"/>
    </row>
    <row r="3" customHeight="1" spans="1:6">
      <c r="A3" s="241" t="s">
        <v>1</v>
      </c>
      <c r="C3" s="178"/>
      <c r="F3" s="119" t="s">
        <v>6</v>
      </c>
    </row>
    <row r="4" customHeight="1" spans="1:6">
      <c r="A4" s="242" t="s">
        <v>7</v>
      </c>
      <c r="B4" s="243"/>
      <c r="C4" s="174" t="s">
        <v>8</v>
      </c>
      <c r="D4" s="243"/>
      <c r="E4" s="243" t="s">
        <v>9</v>
      </c>
      <c r="F4" s="243"/>
    </row>
    <row r="5" customHeight="1" spans="1:6">
      <c r="A5" s="226" t="s">
        <v>10</v>
      </c>
      <c r="B5" s="243" t="s">
        <v>11</v>
      </c>
      <c r="C5" s="243" t="s">
        <v>12</v>
      </c>
      <c r="D5" s="243" t="s">
        <v>11</v>
      </c>
      <c r="E5" s="243" t="s">
        <v>12</v>
      </c>
      <c r="F5" s="243" t="s">
        <v>11</v>
      </c>
    </row>
    <row r="6" customHeight="1" spans="1:6">
      <c r="A6" s="244" t="s">
        <v>13</v>
      </c>
      <c r="B6" s="245">
        <v>13767974</v>
      </c>
      <c r="C6" s="136" t="s">
        <v>14</v>
      </c>
      <c r="D6" s="246">
        <f>B6-D12</f>
        <v>13467974</v>
      </c>
      <c r="E6" s="32" t="s">
        <v>15</v>
      </c>
      <c r="F6" s="246">
        <v>6739091</v>
      </c>
    </row>
    <row r="7" customHeight="1" spans="1:6">
      <c r="A7" s="244" t="s">
        <v>16</v>
      </c>
      <c r="B7" s="245">
        <v>13767974</v>
      </c>
      <c r="C7" s="247" t="s">
        <v>17</v>
      </c>
      <c r="D7" s="246">
        <v>11717614</v>
      </c>
      <c r="E7" s="32" t="s">
        <v>18</v>
      </c>
      <c r="F7" s="246"/>
    </row>
    <row r="8" customHeight="1" spans="1:6">
      <c r="A8" s="248" t="s">
        <v>19</v>
      </c>
      <c r="B8" s="245"/>
      <c r="C8" s="247" t="s">
        <v>20</v>
      </c>
      <c r="D8" s="246">
        <v>504256</v>
      </c>
      <c r="E8" s="32" t="s">
        <v>21</v>
      </c>
      <c r="F8" s="246"/>
    </row>
    <row r="9" customHeight="1" spans="1:6">
      <c r="A9" s="244" t="s">
        <v>22</v>
      </c>
      <c r="B9" s="245"/>
      <c r="C9" s="247" t="s">
        <v>23</v>
      </c>
      <c r="D9" s="246">
        <v>1246104</v>
      </c>
      <c r="E9" s="32" t="s">
        <v>24</v>
      </c>
      <c r="F9" s="246">
        <v>941823</v>
      </c>
    </row>
    <row r="10" customHeight="1" spans="1:6">
      <c r="A10" s="244" t="s">
        <v>25</v>
      </c>
      <c r="B10" s="245"/>
      <c r="C10" s="247" t="s">
        <v>26</v>
      </c>
      <c r="D10" s="246"/>
      <c r="E10" s="32" t="s">
        <v>27</v>
      </c>
      <c r="F10" s="246"/>
    </row>
    <row r="11" customHeight="1" spans="1:6">
      <c r="A11" s="244" t="s">
        <v>28</v>
      </c>
      <c r="B11" s="245"/>
      <c r="C11" s="247" t="s">
        <v>17</v>
      </c>
      <c r="D11" s="246"/>
      <c r="E11" s="32" t="s">
        <v>29</v>
      </c>
      <c r="F11" s="246"/>
    </row>
    <row r="12" customHeight="1" spans="1:6">
      <c r="A12" s="244" t="s">
        <v>30</v>
      </c>
      <c r="B12" s="245"/>
      <c r="C12" s="247" t="s">
        <v>31</v>
      </c>
      <c r="D12" s="246">
        <v>300000</v>
      </c>
      <c r="E12" s="32" t="s">
        <v>32</v>
      </c>
      <c r="F12" s="246">
        <v>417318</v>
      </c>
    </row>
    <row r="13" customHeight="1" spans="1:6">
      <c r="A13" s="244" t="s">
        <v>33</v>
      </c>
      <c r="B13" s="245"/>
      <c r="C13" s="247" t="s">
        <v>23</v>
      </c>
      <c r="D13" s="246"/>
      <c r="E13" s="32" t="s">
        <v>34</v>
      </c>
      <c r="F13" s="246"/>
    </row>
    <row r="14" customHeight="1" spans="1:6">
      <c r="A14" s="244" t="s">
        <v>35</v>
      </c>
      <c r="B14" s="245"/>
      <c r="C14" s="249" t="s">
        <v>36</v>
      </c>
      <c r="D14" s="246"/>
      <c r="E14" s="32" t="s">
        <v>37</v>
      </c>
      <c r="F14" s="246"/>
    </row>
    <row r="15" customHeight="1" spans="1:6">
      <c r="A15" s="244" t="s">
        <v>38</v>
      </c>
      <c r="B15" s="245"/>
      <c r="C15" s="250" t="s">
        <v>39</v>
      </c>
      <c r="D15" s="246"/>
      <c r="E15" s="32" t="s">
        <v>40</v>
      </c>
      <c r="F15" s="246"/>
    </row>
    <row r="16" customHeight="1" spans="1:6">
      <c r="A16" s="244" t="s">
        <v>41</v>
      </c>
      <c r="B16" s="245"/>
      <c r="C16" s="250" t="s">
        <v>42</v>
      </c>
      <c r="D16" s="246"/>
      <c r="E16" s="32" t="s">
        <v>43</v>
      </c>
      <c r="F16" s="246">
        <v>14000</v>
      </c>
    </row>
    <row r="17" customHeight="1" spans="1:6">
      <c r="A17" s="32"/>
      <c r="B17" s="245"/>
      <c r="C17" s="250" t="s">
        <v>44</v>
      </c>
      <c r="D17" s="246"/>
      <c r="E17" s="32" t="s">
        <v>45</v>
      </c>
      <c r="F17" s="246">
        <v>5338676</v>
      </c>
    </row>
    <row r="18" customHeight="1" spans="1:6">
      <c r="A18" s="32"/>
      <c r="B18" s="245"/>
      <c r="C18" s="247" t="s">
        <v>46</v>
      </c>
      <c r="D18" s="246"/>
      <c r="E18" s="32" t="s">
        <v>47</v>
      </c>
      <c r="F18" s="246"/>
    </row>
    <row r="19" customHeight="1" spans="1:6">
      <c r="A19" s="244"/>
      <c r="B19" s="245"/>
      <c r="C19" s="247" t="s">
        <v>48</v>
      </c>
      <c r="D19" s="246"/>
      <c r="E19" s="32" t="s">
        <v>49</v>
      </c>
      <c r="F19" s="246"/>
    </row>
    <row r="20" customHeight="1" spans="1:6">
      <c r="A20" s="244"/>
      <c r="B20" s="245"/>
      <c r="C20" s="250" t="s">
        <v>50</v>
      </c>
      <c r="D20" s="246"/>
      <c r="E20" s="32" t="s">
        <v>51</v>
      </c>
      <c r="F20" s="246"/>
    </row>
    <row r="21" customHeight="1" spans="1:6">
      <c r="A21" s="244"/>
      <c r="B21" s="245"/>
      <c r="C21" s="32"/>
      <c r="D21" s="246"/>
      <c r="E21" s="32" t="s">
        <v>52</v>
      </c>
      <c r="F21" s="246"/>
    </row>
    <row r="22" customHeight="1" spans="1:6">
      <c r="A22" s="244"/>
      <c r="B22" s="245"/>
      <c r="C22" s="250"/>
      <c r="D22" s="246"/>
      <c r="E22" s="32" t="s">
        <v>53</v>
      </c>
      <c r="F22" s="246"/>
    </row>
    <row r="23" customHeight="1" spans="1:6">
      <c r="A23" s="244"/>
      <c r="B23" s="245"/>
      <c r="C23" s="250"/>
      <c r="D23" s="246"/>
      <c r="E23" s="32" t="s">
        <v>54</v>
      </c>
      <c r="F23" s="246">
        <v>317066</v>
      </c>
    </row>
    <row r="24" customHeight="1" spans="1:6">
      <c r="A24" s="244"/>
      <c r="B24" s="245"/>
      <c r="C24" s="250"/>
      <c r="D24" s="246"/>
      <c r="E24" s="32" t="s">
        <v>55</v>
      </c>
      <c r="F24" s="246"/>
    </row>
    <row r="25" customHeight="1" spans="1:6">
      <c r="A25" s="244"/>
      <c r="B25" s="245"/>
      <c r="C25" s="250"/>
      <c r="D25" s="246"/>
      <c r="E25" s="32" t="s">
        <v>56</v>
      </c>
      <c r="F25" s="246"/>
    </row>
    <row r="26" customHeight="1" spans="1:6">
      <c r="A26" s="244"/>
      <c r="B26" s="245"/>
      <c r="C26" s="250"/>
      <c r="D26" s="246"/>
      <c r="E26" s="32" t="s">
        <v>57</v>
      </c>
      <c r="F26" s="246"/>
    </row>
    <row r="27" customHeight="1" spans="1:6">
      <c r="A27" s="244"/>
      <c r="B27" s="245"/>
      <c r="C27" s="250"/>
      <c r="D27" s="246"/>
      <c r="E27" s="32" t="s">
        <v>58</v>
      </c>
      <c r="F27" s="246"/>
    </row>
    <row r="28" customHeight="1" spans="1:6">
      <c r="A28" s="244"/>
      <c r="B28" s="245"/>
      <c r="C28" s="250"/>
      <c r="D28" s="246"/>
      <c r="E28" s="32" t="s">
        <v>59</v>
      </c>
      <c r="F28" s="246"/>
    </row>
    <row r="29" customHeight="1" spans="1:6">
      <c r="A29" s="244"/>
      <c r="B29" s="245"/>
      <c r="C29" s="250"/>
      <c r="D29" s="246"/>
      <c r="E29" s="32" t="s">
        <v>60</v>
      </c>
      <c r="F29" s="246"/>
    </row>
    <row r="30" customHeight="1" spans="1:6">
      <c r="A30" s="244"/>
      <c r="B30" s="245"/>
      <c r="C30" s="250"/>
      <c r="D30" s="246"/>
      <c r="E30" s="32"/>
      <c r="F30" s="246"/>
    </row>
    <row r="31" customHeight="1" spans="1:6">
      <c r="A31" s="244"/>
      <c r="B31" s="245"/>
      <c r="C31" s="137"/>
      <c r="D31" s="246"/>
      <c r="E31" s="32"/>
      <c r="F31" s="246"/>
    </row>
    <row r="32" customHeight="1" spans="1:6">
      <c r="A32" s="244"/>
      <c r="B32" s="245"/>
      <c r="C32" s="136"/>
      <c r="D32" s="246"/>
      <c r="E32" s="251"/>
      <c r="F32" s="246"/>
    </row>
    <row r="33" customHeight="1" spans="1:6">
      <c r="A33" s="244"/>
      <c r="B33" s="245"/>
      <c r="C33" s="136"/>
      <c r="D33" s="246"/>
      <c r="E33" s="251"/>
      <c r="F33" s="246"/>
    </row>
    <row r="34" customHeight="1" spans="1:6">
      <c r="A34" s="244"/>
      <c r="B34" s="245"/>
      <c r="C34" s="247" t="s">
        <v>61</v>
      </c>
      <c r="D34" s="246"/>
      <c r="E34" s="251"/>
      <c r="F34" s="246"/>
    </row>
    <row r="35" customHeight="1" spans="1:6">
      <c r="A35" s="244"/>
      <c r="B35" s="245"/>
      <c r="C35" s="247"/>
      <c r="D35" s="246"/>
      <c r="E35" s="251"/>
      <c r="F35" s="246"/>
    </row>
    <row r="36" customHeight="1" spans="1:6">
      <c r="A36" s="226" t="s">
        <v>62</v>
      </c>
      <c r="B36" s="245">
        <v>13767974</v>
      </c>
      <c r="C36" s="247" t="s">
        <v>63</v>
      </c>
      <c r="D36" s="245">
        <v>13767974</v>
      </c>
      <c r="E36" s="188" t="s">
        <v>64</v>
      </c>
      <c r="F36" s="245">
        <v>13767974</v>
      </c>
    </row>
    <row r="37" customHeight="1" spans="1:6">
      <c r="A37" s="244" t="s">
        <v>65</v>
      </c>
      <c r="B37" s="245"/>
      <c r="C37" s="247" t="s">
        <v>66</v>
      </c>
      <c r="D37" s="246"/>
      <c r="E37" s="188"/>
      <c r="F37" s="246"/>
    </row>
    <row r="38" customHeight="1" spans="1:6">
      <c r="A38" s="244" t="s">
        <v>67</v>
      </c>
      <c r="B38" s="245"/>
      <c r="C38" s="247" t="s">
        <v>68</v>
      </c>
      <c r="D38" s="246"/>
      <c r="E38" s="32"/>
      <c r="F38" s="246"/>
    </row>
    <row r="39" customHeight="1" spans="1:6">
      <c r="A39" s="244" t="s">
        <v>69</v>
      </c>
      <c r="B39" s="245"/>
      <c r="C39" s="235"/>
      <c r="D39" s="246"/>
      <c r="E39" s="188" t="s">
        <v>70</v>
      </c>
      <c r="F39" s="246"/>
    </row>
    <row r="40" customHeight="1" spans="1:6">
      <c r="A40" s="244" t="s">
        <v>71</v>
      </c>
      <c r="B40" s="245"/>
      <c r="C40" s="136"/>
      <c r="D40" s="246"/>
      <c r="E40" s="32"/>
      <c r="F40" s="246"/>
    </row>
    <row r="41" s="237" customFormat="1" customHeight="1" spans="1:6">
      <c r="A41" s="248" t="s">
        <v>72</v>
      </c>
      <c r="B41" s="245"/>
      <c r="C41" s="136"/>
      <c r="D41" s="246"/>
      <c r="E41" s="248"/>
      <c r="F41" s="246"/>
    </row>
    <row r="42" customHeight="1" spans="1:6">
      <c r="A42" s="248" t="s">
        <v>73</v>
      </c>
      <c r="B42" s="245"/>
      <c r="C42" s="235"/>
      <c r="D42" s="246"/>
      <c r="E42" s="32"/>
      <c r="F42" s="246"/>
    </row>
    <row r="43" customHeight="1" spans="1:6">
      <c r="A43" s="248" t="s">
        <v>74</v>
      </c>
      <c r="B43" s="245"/>
      <c r="C43" s="235"/>
      <c r="D43" s="246"/>
      <c r="E43" s="32"/>
      <c r="F43" s="246"/>
    </row>
    <row r="44" customHeight="1" spans="1:6">
      <c r="A44" s="226" t="s">
        <v>75</v>
      </c>
      <c r="B44" s="245">
        <v>13767974</v>
      </c>
      <c r="C44" s="235" t="s">
        <v>76</v>
      </c>
      <c r="D44" s="245">
        <v>13767974</v>
      </c>
      <c r="E44" s="235" t="s">
        <v>76</v>
      </c>
      <c r="F44" s="245">
        <v>13767974</v>
      </c>
    </row>
    <row r="45" customHeight="1" spans="6:256">
      <c r="F45" s="252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customHeight="1" spans="1:256">
      <c r="A46"/>
      <c r="B46" s="253"/>
      <c r="C46"/>
      <c r="D46" s="254"/>
      <c r="E46"/>
      <c r="F46" s="254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customHeight="1" spans="1:256">
      <c r="A47"/>
      <c r="B47" s="253"/>
      <c r="C47"/>
      <c r="D47" s="254"/>
      <c r="E47"/>
      <c r="F47" s="254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</sheetData>
  <mergeCells count="2">
    <mergeCell ref="A2:F2"/>
    <mergeCell ref="E4:F4"/>
  </mergeCells>
  <printOptions horizontalCentered="1" verticalCentered="1"/>
  <pageMargins left="0.629861111111111" right="0.629861111111111" top="0.590277777777778" bottom="0.708333333333333" header="0.511805555555556" footer="0.511805555555556"/>
  <pageSetup paperSize="9" scale="7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8"/>
  <sheetViews>
    <sheetView showGridLines="0" showZeros="0" workbookViewId="0">
      <selection activeCell="G24" sqref="G24"/>
    </sheetView>
  </sheetViews>
  <sheetFormatPr defaultColWidth="9" defaultRowHeight="18" customHeight="1"/>
  <cols>
    <col min="1" max="1" width="23" style="3" customWidth="1"/>
    <col min="2" max="2" width="26.5" style="4" customWidth="1"/>
    <col min="3" max="3" width="15.6666666666667" style="5" customWidth="1"/>
    <col min="4" max="16" width="16.3333333333333" style="5" customWidth="1"/>
    <col min="17" max="21" width="16.3333333333333" style="7" customWidth="1"/>
    <col min="22" max="16384" width="9" style="7"/>
  </cols>
  <sheetData>
    <row r="1" customHeight="1" spans="1:21">
      <c r="A1" s="211"/>
      <c r="U1" s="151" t="s">
        <v>77</v>
      </c>
    </row>
    <row r="2" customHeight="1" spans="1:21">
      <c r="A2" s="212" t="s">
        <v>78</v>
      </c>
      <c r="B2" s="213"/>
      <c r="C2" s="213"/>
      <c r="D2" s="214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36"/>
    </row>
    <row r="3" ht="15" customHeight="1" spans="1:21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36"/>
    </row>
    <row r="4" ht="9" customHeight="1" spans="1:21">
      <c r="A4" s="185" t="s">
        <v>1</v>
      </c>
      <c r="B4" s="215"/>
      <c r="C4" s="216"/>
      <c r="D4" s="216"/>
      <c r="E4" s="216"/>
      <c r="F4" s="216"/>
      <c r="G4" s="216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U4" s="217" t="s">
        <v>6</v>
      </c>
    </row>
    <row r="5" customHeight="1" spans="1:256">
      <c r="A5" s="167" t="s">
        <v>79</v>
      </c>
      <c r="B5" s="218" t="s">
        <v>80</v>
      </c>
      <c r="C5" s="219" t="s">
        <v>81</v>
      </c>
      <c r="D5" s="220"/>
      <c r="E5" s="220"/>
      <c r="F5" s="221"/>
      <c r="G5" s="222" t="s">
        <v>82</v>
      </c>
      <c r="H5" s="223"/>
      <c r="I5" s="234"/>
      <c r="J5" s="234" t="s">
        <v>83</v>
      </c>
      <c r="K5" s="234"/>
      <c r="L5" s="234"/>
      <c r="M5" s="234"/>
      <c r="N5" s="234"/>
      <c r="O5" s="218" t="s">
        <v>84</v>
      </c>
      <c r="P5" s="218" t="s">
        <v>85</v>
      </c>
      <c r="Q5" s="218" t="s">
        <v>86</v>
      </c>
      <c r="R5" s="218" t="s">
        <v>87</v>
      </c>
      <c r="S5" s="218" t="s">
        <v>88</v>
      </c>
      <c r="T5" s="218" t="s">
        <v>89</v>
      </c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customHeight="1" spans="1:256">
      <c r="A6" s="167"/>
      <c r="B6" s="218"/>
      <c r="C6" s="224" t="s">
        <v>90</v>
      </c>
      <c r="D6" s="218" t="s">
        <v>91</v>
      </c>
      <c r="E6" s="218" t="s">
        <v>92</v>
      </c>
      <c r="F6" s="225" t="s">
        <v>93</v>
      </c>
      <c r="G6" s="226" t="s">
        <v>90</v>
      </c>
      <c r="H6" s="227" t="s">
        <v>94</v>
      </c>
      <c r="I6" s="228" t="s">
        <v>95</v>
      </c>
      <c r="J6" s="218" t="s">
        <v>90</v>
      </c>
      <c r="K6" s="218" t="s">
        <v>96</v>
      </c>
      <c r="L6" s="218" t="s">
        <v>97</v>
      </c>
      <c r="M6" s="218" t="s">
        <v>98</v>
      </c>
      <c r="N6" s="218" t="s">
        <v>99</v>
      </c>
      <c r="O6" s="218"/>
      <c r="P6" s="218"/>
      <c r="Q6" s="218"/>
      <c r="R6" s="218"/>
      <c r="S6" s="218"/>
      <c r="T6" s="218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customHeight="1" spans="1:256">
      <c r="A7" s="167"/>
      <c r="B7" s="218"/>
      <c r="C7" s="228"/>
      <c r="D7" s="218"/>
      <c r="E7" s="218"/>
      <c r="F7" s="225"/>
      <c r="G7" s="226"/>
      <c r="H7" s="229"/>
      <c r="I7" s="218"/>
      <c r="J7" s="218"/>
      <c r="K7" s="218"/>
      <c r="L7" s="218"/>
      <c r="M7" s="218"/>
      <c r="N7" s="218"/>
      <c r="O7" s="235"/>
      <c r="P7" s="218"/>
      <c r="Q7" s="218"/>
      <c r="R7" s="218"/>
      <c r="S7" s="218"/>
      <c r="T7" s="218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customHeight="1" spans="1:256">
      <c r="A8" s="230" t="s">
        <v>100</v>
      </c>
      <c r="B8" s="130">
        <v>1</v>
      </c>
      <c r="C8" s="130">
        <v>2</v>
      </c>
      <c r="D8" s="130">
        <v>3</v>
      </c>
      <c r="E8" s="130">
        <v>4</v>
      </c>
      <c r="F8" s="130">
        <v>5</v>
      </c>
      <c r="G8" s="130">
        <v>6</v>
      </c>
      <c r="H8" s="130">
        <v>7</v>
      </c>
      <c r="I8" s="130">
        <v>8</v>
      </c>
      <c r="J8" s="130">
        <v>9</v>
      </c>
      <c r="K8" s="130">
        <v>10</v>
      </c>
      <c r="L8" s="130">
        <v>11</v>
      </c>
      <c r="M8" s="130">
        <v>12</v>
      </c>
      <c r="N8" s="130">
        <v>13</v>
      </c>
      <c r="O8" s="130">
        <v>14</v>
      </c>
      <c r="P8" s="130">
        <v>15</v>
      </c>
      <c r="Q8" s="130">
        <v>16</v>
      </c>
      <c r="R8" s="130">
        <v>17</v>
      </c>
      <c r="S8" s="130">
        <v>18</v>
      </c>
      <c r="T8" s="130">
        <v>19</v>
      </c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customHeight="1" spans="1:256">
      <c r="A9" s="231" t="s">
        <v>101</v>
      </c>
      <c r="B9" s="19">
        <f t="shared" ref="B9:B20" si="0">G9</f>
        <v>13767974</v>
      </c>
      <c r="C9" s="232"/>
      <c r="D9" s="232"/>
      <c r="E9" s="232"/>
      <c r="F9" s="20"/>
      <c r="G9" s="192">
        <f>H9+I9</f>
        <v>13767974</v>
      </c>
      <c r="H9" s="232">
        <f>H10+H11+H12+H13+H14+H15+H16+H17+H18+H19+H20</f>
        <v>13767974</v>
      </c>
      <c r="I9" s="20"/>
      <c r="J9" s="19"/>
      <c r="K9" s="232"/>
      <c r="L9" s="20"/>
      <c r="M9" s="19"/>
      <c r="N9" s="232"/>
      <c r="O9" s="232"/>
      <c r="P9" s="232"/>
      <c r="Q9" s="232"/>
      <c r="R9" s="232"/>
      <c r="S9" s="20"/>
      <c r="T9" s="1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customHeight="1" spans="1:256">
      <c r="A10" s="233" t="s">
        <v>102</v>
      </c>
      <c r="B10" s="19">
        <f t="shared" si="0"/>
        <v>5913978</v>
      </c>
      <c r="C10" s="24"/>
      <c r="D10" s="24"/>
      <c r="E10" s="25"/>
      <c r="F10" s="25"/>
      <c r="G10" s="192">
        <f t="shared" ref="G9:G20" si="1">H10+I10</f>
        <v>5913978</v>
      </c>
      <c r="H10" s="25">
        <v>5913978</v>
      </c>
      <c r="I10" s="24"/>
      <c r="J10" s="136"/>
      <c r="K10" s="24"/>
      <c r="L10" s="24"/>
      <c r="M10" s="24"/>
      <c r="N10" s="25"/>
      <c r="O10" s="24"/>
      <c r="P10" s="32"/>
      <c r="Q10" s="32"/>
      <c r="R10" s="33"/>
      <c r="S10" s="32"/>
      <c r="T10" s="32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customHeight="1" spans="1:256">
      <c r="A11" s="233" t="s">
        <v>103</v>
      </c>
      <c r="B11" s="19">
        <f t="shared" si="0"/>
        <v>283435</v>
      </c>
      <c r="C11" s="136"/>
      <c r="D11" s="137"/>
      <c r="E11" s="137"/>
      <c r="F11" s="137"/>
      <c r="G11" s="192">
        <f t="shared" si="1"/>
        <v>283435</v>
      </c>
      <c r="H11" s="25">
        <v>283435</v>
      </c>
      <c r="I11" s="137"/>
      <c r="J11" s="136"/>
      <c r="K11" s="137"/>
      <c r="L11" s="137"/>
      <c r="M11" s="137"/>
      <c r="N11" s="137"/>
      <c r="O11" s="137"/>
      <c r="P11" s="137"/>
      <c r="Q11" s="137"/>
      <c r="R11" s="137"/>
      <c r="S11" s="136"/>
      <c r="T11" s="136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customHeight="1" spans="1:256">
      <c r="A12" s="233" t="s">
        <v>104</v>
      </c>
      <c r="B12" s="19">
        <f t="shared" si="0"/>
        <v>241678</v>
      </c>
      <c r="C12" s="137"/>
      <c r="D12" s="136"/>
      <c r="E12" s="137"/>
      <c r="F12" s="137"/>
      <c r="G12" s="192">
        <f t="shared" si="1"/>
        <v>241678</v>
      </c>
      <c r="H12" s="25">
        <v>241678</v>
      </c>
      <c r="I12" s="137"/>
      <c r="J12" s="136"/>
      <c r="K12" s="137"/>
      <c r="L12" s="137"/>
      <c r="M12" s="137"/>
      <c r="N12" s="137"/>
      <c r="O12" s="137"/>
      <c r="P12" s="137"/>
      <c r="Q12" s="137"/>
      <c r="R12" s="137"/>
      <c r="S12" s="136"/>
      <c r="T12" s="136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customHeight="1" spans="1:256">
      <c r="A13" s="233" t="s">
        <v>105</v>
      </c>
      <c r="B13" s="19">
        <f t="shared" si="0"/>
        <v>36012</v>
      </c>
      <c r="C13" s="137"/>
      <c r="D13" s="136"/>
      <c r="E13" s="136"/>
      <c r="F13" s="137"/>
      <c r="G13" s="192">
        <f t="shared" si="1"/>
        <v>36012</v>
      </c>
      <c r="H13" s="25">
        <v>36012</v>
      </c>
      <c r="I13" s="137"/>
      <c r="J13" s="136"/>
      <c r="K13" s="137"/>
      <c r="L13" s="137"/>
      <c r="M13" s="137"/>
      <c r="N13" s="137"/>
      <c r="O13" s="137"/>
      <c r="P13" s="137"/>
      <c r="Q13" s="137"/>
      <c r="R13" s="137"/>
      <c r="S13" s="137"/>
      <c r="T13" s="136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customHeight="1" spans="1:256">
      <c r="A14" s="233" t="s">
        <v>106</v>
      </c>
      <c r="B14" s="19">
        <f t="shared" si="0"/>
        <v>941823</v>
      </c>
      <c r="C14" s="137"/>
      <c r="D14" s="136"/>
      <c r="E14" s="137"/>
      <c r="F14" s="137"/>
      <c r="G14" s="192">
        <f t="shared" si="1"/>
        <v>941823</v>
      </c>
      <c r="H14" s="25">
        <v>941823</v>
      </c>
      <c r="I14" s="137"/>
      <c r="J14" s="136"/>
      <c r="K14" s="137"/>
      <c r="L14" s="137"/>
      <c r="M14" s="137"/>
      <c r="N14" s="137"/>
      <c r="O14" s="137"/>
      <c r="P14" s="137"/>
      <c r="Q14" s="137"/>
      <c r="R14" s="137"/>
      <c r="S14" s="136"/>
      <c r="T14" s="136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customHeight="1" spans="1:256">
      <c r="A15" s="233" t="s">
        <v>107</v>
      </c>
      <c r="B15" s="19">
        <f t="shared" si="0"/>
        <v>417318</v>
      </c>
      <c r="C15" s="137"/>
      <c r="D15" s="137"/>
      <c r="E15" s="137"/>
      <c r="F15" s="137"/>
      <c r="G15" s="192">
        <f t="shared" si="1"/>
        <v>417318</v>
      </c>
      <c r="H15" s="25">
        <v>417318</v>
      </c>
      <c r="I15" s="137"/>
      <c r="J15" s="136"/>
      <c r="K15" s="137"/>
      <c r="L15" s="137"/>
      <c r="M15" s="137"/>
      <c r="N15" s="137"/>
      <c r="O15" s="137"/>
      <c r="P15" s="137"/>
      <c r="Q15" s="137"/>
      <c r="R15" s="137"/>
      <c r="S15" s="136"/>
      <c r="T15" s="136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customHeight="1" spans="1:256">
      <c r="A16" s="233" t="s">
        <v>108</v>
      </c>
      <c r="B16" s="19">
        <f t="shared" si="0"/>
        <v>2885144</v>
      </c>
      <c r="C16" s="137"/>
      <c r="D16" s="137"/>
      <c r="E16" s="137"/>
      <c r="F16" s="137"/>
      <c r="G16" s="192">
        <f t="shared" si="1"/>
        <v>2885144</v>
      </c>
      <c r="H16" s="25">
        <v>2885144</v>
      </c>
      <c r="I16" s="137"/>
      <c r="J16" s="136"/>
      <c r="K16" s="137"/>
      <c r="L16" s="137"/>
      <c r="M16" s="137"/>
      <c r="N16" s="137"/>
      <c r="O16" s="137"/>
      <c r="P16" s="137"/>
      <c r="Q16" s="137"/>
      <c r="R16" s="137"/>
      <c r="S16" s="136"/>
      <c r="T16" s="137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customHeight="1" spans="1:256">
      <c r="A17" s="233" t="s">
        <v>109</v>
      </c>
      <c r="B17" s="19">
        <f t="shared" si="0"/>
        <v>317066</v>
      </c>
      <c r="C17" s="137"/>
      <c r="D17" s="137"/>
      <c r="E17" s="137"/>
      <c r="F17" s="137"/>
      <c r="G17" s="192">
        <f t="shared" si="1"/>
        <v>317066</v>
      </c>
      <c r="H17" s="25">
        <v>317066</v>
      </c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customHeight="1" spans="1:256">
      <c r="A18" s="233" t="s">
        <v>110</v>
      </c>
      <c r="B18" s="19">
        <f t="shared" si="0"/>
        <v>14000</v>
      </c>
      <c r="C18" s="137"/>
      <c r="D18" s="137"/>
      <c r="E18" s="137"/>
      <c r="F18" s="137"/>
      <c r="G18" s="192">
        <f t="shared" si="1"/>
        <v>14000</v>
      </c>
      <c r="H18" s="25">
        <v>14000</v>
      </c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customHeight="1" spans="1:256">
      <c r="A19" s="233" t="s">
        <v>111</v>
      </c>
      <c r="B19" s="19">
        <f t="shared" si="0"/>
        <v>2417520</v>
      </c>
      <c r="C19" s="137"/>
      <c r="D19" s="137"/>
      <c r="E19" s="137"/>
      <c r="F19" s="137"/>
      <c r="G19" s="192">
        <f t="shared" si="1"/>
        <v>2417520</v>
      </c>
      <c r="H19" s="25">
        <v>2417520</v>
      </c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customHeight="1" spans="1:256">
      <c r="A20" s="233" t="s">
        <v>112</v>
      </c>
      <c r="B20" s="19">
        <f t="shared" si="0"/>
        <v>300000</v>
      </c>
      <c r="C20" s="137"/>
      <c r="D20" s="137"/>
      <c r="E20" s="137"/>
      <c r="F20" s="137"/>
      <c r="G20" s="192">
        <f t="shared" si="1"/>
        <v>300000</v>
      </c>
      <c r="H20" s="25">
        <v>300000</v>
      </c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customHeight="1" spans="1:25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customHeight="1" spans="1:25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customHeight="1" spans="1:25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customHeight="1" spans="1:25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customHeight="1" spans="1:25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customHeight="1" spans="1:25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customHeight="1" spans="1:25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customHeight="1" spans="1:25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</sheetData>
  <mergeCells count="21">
    <mergeCell ref="C5:F5"/>
    <mergeCell ref="A5:A7"/>
    <mergeCell ref="B5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5:O7"/>
    <mergeCell ref="P5:P7"/>
    <mergeCell ref="Q5:Q7"/>
    <mergeCell ref="R5:R7"/>
    <mergeCell ref="S5:S7"/>
    <mergeCell ref="T5:T7"/>
  </mergeCells>
  <printOptions horizontalCentered="1"/>
  <pageMargins left="0.629861111111111" right="0.629861111111111" top="0.590277777777778" bottom="0.708333333333333" header="0.511805555555556" footer="0.511805555555556"/>
  <pageSetup paperSize="9" scale="75" fitToHeight="100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8"/>
  <sheetViews>
    <sheetView tabSelected="1" workbookViewId="0">
      <selection activeCell="X12" sqref="X12"/>
    </sheetView>
  </sheetViews>
  <sheetFormatPr defaultColWidth="9" defaultRowHeight="14.25" customHeight="1"/>
  <cols>
    <col min="1" max="3" width="4.66666666666667" customWidth="1"/>
    <col min="4" max="4" width="11.1666666666667" customWidth="1"/>
    <col min="5" max="5" width="30.8333333333333" customWidth="1"/>
    <col min="6" max="8" width="18.8333333333333" customWidth="1"/>
    <col min="9" max="9" width="14" customWidth="1"/>
    <col min="10" max="10" width="11.3333333333333" customWidth="1"/>
    <col min="11" max="11" width="15.8333333333333" customWidth="1"/>
    <col min="12" max="12" width="15.1666666666667" customWidth="1"/>
    <col min="13" max="13" width="17.3333333333333" customWidth="1"/>
    <col min="14" max="19" width="12" customWidth="1"/>
    <col min="20" max="20" width="11.1666666666667" customWidth="1"/>
    <col min="21" max="21" width="11.5" customWidth="1"/>
    <col min="22" max="22" width="12" customWidth="1"/>
  </cols>
  <sheetData>
    <row r="1" ht="19.5" customHeight="1" spans="1:22">
      <c r="A1" s="197" t="s">
        <v>113</v>
      </c>
      <c r="B1" s="197" t="s">
        <v>113</v>
      </c>
      <c r="C1" s="197" t="s">
        <v>113</v>
      </c>
      <c r="D1" s="198" t="s">
        <v>113</v>
      </c>
      <c r="E1" s="199" t="s">
        <v>113</v>
      </c>
      <c r="F1" s="37" t="s">
        <v>113</v>
      </c>
      <c r="G1" s="37" t="s">
        <v>113</v>
      </c>
      <c r="H1" s="37" t="s">
        <v>113</v>
      </c>
      <c r="I1" s="37" t="s">
        <v>113</v>
      </c>
      <c r="J1" s="37" t="s">
        <v>113</v>
      </c>
      <c r="K1" s="37" t="s">
        <v>113</v>
      </c>
      <c r="L1" s="37" t="s">
        <v>113</v>
      </c>
      <c r="M1" s="37" t="s">
        <v>113</v>
      </c>
      <c r="N1" s="37" t="s">
        <v>113</v>
      </c>
      <c r="O1" s="37" t="s">
        <v>113</v>
      </c>
      <c r="P1" s="37" t="s">
        <v>113</v>
      </c>
      <c r="Q1" s="37" t="s">
        <v>113</v>
      </c>
      <c r="R1" s="37" t="s">
        <v>113</v>
      </c>
      <c r="S1" s="37" t="s">
        <v>113</v>
      </c>
      <c r="T1" s="37" t="s">
        <v>113</v>
      </c>
      <c r="U1" s="37" t="s">
        <v>113</v>
      </c>
      <c r="V1" s="37" t="s">
        <v>114</v>
      </c>
    </row>
    <row r="2" ht="37.5" customHeight="1" spans="1:22">
      <c r="A2" s="88" t="s">
        <v>115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8" t="s">
        <v>113</v>
      </c>
      <c r="S2" s="88" t="s">
        <v>113</v>
      </c>
      <c r="T2" s="88" t="s">
        <v>113</v>
      </c>
      <c r="U2" s="88" t="s">
        <v>113</v>
      </c>
      <c r="V2" s="88" t="s">
        <v>113</v>
      </c>
    </row>
    <row r="3" ht="19.5" customHeight="1" spans="1:22">
      <c r="A3" s="81" t="s">
        <v>116</v>
      </c>
      <c r="B3" s="200"/>
      <c r="C3" s="200"/>
      <c r="D3" s="200"/>
      <c r="E3" s="200"/>
      <c r="F3" s="200"/>
      <c r="G3" s="200"/>
      <c r="H3" s="200"/>
      <c r="I3" s="20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</row>
    <row r="4" ht="19.5" customHeight="1" spans="1:22">
      <c r="A4" s="76" t="s">
        <v>113</v>
      </c>
      <c r="B4" s="76" t="s">
        <v>113</v>
      </c>
      <c r="C4" s="76" t="s">
        <v>113</v>
      </c>
      <c r="D4" s="201" t="s">
        <v>113</v>
      </c>
      <c r="E4" s="202" t="s">
        <v>113</v>
      </c>
      <c r="F4" s="203" t="s">
        <v>113</v>
      </c>
      <c r="G4" s="203" t="s">
        <v>113</v>
      </c>
      <c r="H4" s="203" t="s">
        <v>113</v>
      </c>
      <c r="I4" s="203" t="s">
        <v>113</v>
      </c>
      <c r="J4" s="203" t="s">
        <v>113</v>
      </c>
      <c r="K4" s="203" t="s">
        <v>113</v>
      </c>
      <c r="L4" s="203" t="s">
        <v>113</v>
      </c>
      <c r="M4" s="203" t="s">
        <v>113</v>
      </c>
      <c r="N4" s="203" t="s">
        <v>113</v>
      </c>
      <c r="O4" s="203" t="s">
        <v>113</v>
      </c>
      <c r="P4" s="203" t="s">
        <v>113</v>
      </c>
      <c r="Q4" s="203" t="s">
        <v>113</v>
      </c>
      <c r="R4" s="203" t="s">
        <v>113</v>
      </c>
      <c r="S4" s="203" t="s">
        <v>113</v>
      </c>
      <c r="T4" s="203" t="s">
        <v>113</v>
      </c>
      <c r="U4" s="203" t="s">
        <v>113</v>
      </c>
      <c r="V4" s="203" t="s">
        <v>113</v>
      </c>
    </row>
    <row r="5" ht="23.25" customHeight="1" spans="1:22">
      <c r="A5" s="43" t="s">
        <v>117</v>
      </c>
      <c r="B5" s="44"/>
      <c r="C5" s="44"/>
      <c r="D5" s="204" t="s">
        <v>118</v>
      </c>
      <c r="E5" s="45" t="s">
        <v>119</v>
      </c>
      <c r="F5" s="45" t="s">
        <v>80</v>
      </c>
      <c r="G5" s="104" t="s">
        <v>82</v>
      </c>
      <c r="H5" s="105"/>
      <c r="I5" s="105"/>
      <c r="J5" s="92" t="s">
        <v>120</v>
      </c>
      <c r="K5" s="93"/>
      <c r="L5" s="93"/>
      <c r="M5" s="92" t="s">
        <v>121</v>
      </c>
      <c r="N5" s="92" t="s">
        <v>85</v>
      </c>
      <c r="O5" s="92" t="s">
        <v>86</v>
      </c>
      <c r="P5" s="92" t="s">
        <v>87</v>
      </c>
      <c r="Q5" s="92" t="s">
        <v>88</v>
      </c>
      <c r="R5" s="92" t="s">
        <v>89</v>
      </c>
      <c r="S5" s="92" t="s">
        <v>81</v>
      </c>
      <c r="T5" s="93"/>
      <c r="U5" s="93"/>
      <c r="V5" s="93"/>
    </row>
    <row r="6" ht="30" customHeight="1" spans="1:22">
      <c r="A6" s="43" t="s">
        <v>122</v>
      </c>
      <c r="B6" s="43" t="s">
        <v>123</v>
      </c>
      <c r="C6" s="43" t="s">
        <v>124</v>
      </c>
      <c r="D6" s="205"/>
      <c r="E6" s="46"/>
      <c r="F6" s="46"/>
      <c r="G6" s="45" t="s">
        <v>90</v>
      </c>
      <c r="H6" s="92" t="s">
        <v>125</v>
      </c>
      <c r="I6" s="92" t="s">
        <v>126</v>
      </c>
      <c r="J6" s="92" t="s">
        <v>90</v>
      </c>
      <c r="K6" s="92" t="s">
        <v>127</v>
      </c>
      <c r="L6" s="92" t="s">
        <v>128</v>
      </c>
      <c r="M6" s="93"/>
      <c r="N6" s="93"/>
      <c r="O6" s="93"/>
      <c r="P6" s="93"/>
      <c r="Q6" s="93"/>
      <c r="R6" s="93"/>
      <c r="S6" s="92" t="s">
        <v>90</v>
      </c>
      <c r="T6" s="92" t="s">
        <v>129</v>
      </c>
      <c r="U6" s="92" t="s">
        <v>126</v>
      </c>
      <c r="V6" s="92" t="s">
        <v>93</v>
      </c>
    </row>
    <row r="7" ht="19.5" customHeight="1" spans="1:22">
      <c r="A7" s="206" t="s">
        <v>113</v>
      </c>
      <c r="B7" s="206" t="s">
        <v>113</v>
      </c>
      <c r="C7" s="206" t="s">
        <v>113</v>
      </c>
      <c r="D7" s="45" t="s">
        <v>100</v>
      </c>
      <c r="E7" s="45" t="s">
        <v>100</v>
      </c>
      <c r="F7" s="45" t="s">
        <v>130</v>
      </c>
      <c r="G7" s="45" t="s">
        <v>131</v>
      </c>
      <c r="H7" s="45" t="s">
        <v>132</v>
      </c>
      <c r="I7" s="45" t="s">
        <v>133</v>
      </c>
      <c r="J7" s="45" t="s">
        <v>134</v>
      </c>
      <c r="K7" s="45" t="s">
        <v>135</v>
      </c>
      <c r="L7" s="45" t="s">
        <v>136</v>
      </c>
      <c r="M7" s="45" t="s">
        <v>137</v>
      </c>
      <c r="N7" s="45" t="s">
        <v>138</v>
      </c>
      <c r="O7" s="45" t="s">
        <v>139</v>
      </c>
      <c r="P7" s="45" t="s">
        <v>140</v>
      </c>
      <c r="Q7" s="45" t="s">
        <v>141</v>
      </c>
      <c r="R7" s="45" t="s">
        <v>142</v>
      </c>
      <c r="S7" s="45" t="s">
        <v>143</v>
      </c>
      <c r="T7" s="45" t="s">
        <v>144</v>
      </c>
      <c r="U7" s="45" t="s">
        <v>145</v>
      </c>
      <c r="V7" s="45" t="s">
        <v>146</v>
      </c>
    </row>
    <row r="8" ht="19.5" customHeight="1" spans="1:22">
      <c r="A8" s="49"/>
      <c r="B8" s="49"/>
      <c r="C8" s="49"/>
      <c r="D8" s="49"/>
      <c r="E8" s="49"/>
      <c r="F8" s="207">
        <f t="shared" ref="F8:F48" si="0">G8</f>
        <v>13767974</v>
      </c>
      <c r="G8" s="97">
        <f t="shared" ref="G8:G48" si="1">H8</f>
        <v>13767974</v>
      </c>
      <c r="H8" s="97">
        <f>H9+H22+H26+H30+H34+H38+H42+H45</f>
        <v>13767974</v>
      </c>
      <c r="I8" s="97">
        <v>0</v>
      </c>
      <c r="J8" s="97">
        <v>0</v>
      </c>
      <c r="K8" s="97">
        <v>0</v>
      </c>
      <c r="L8" s="97">
        <v>0</v>
      </c>
      <c r="M8" s="68"/>
      <c r="N8" s="68"/>
      <c r="O8" s="97">
        <v>0</v>
      </c>
      <c r="P8" s="97">
        <v>0</v>
      </c>
      <c r="Q8" s="97">
        <v>0</v>
      </c>
      <c r="R8" s="97">
        <v>0</v>
      </c>
      <c r="S8" s="97">
        <v>0</v>
      </c>
      <c r="T8" s="97">
        <v>0</v>
      </c>
      <c r="U8" s="97">
        <v>0</v>
      </c>
      <c r="V8" s="68"/>
    </row>
    <row r="9" ht="13.5" customHeight="1" spans="1:22">
      <c r="A9" s="65" t="s">
        <v>147</v>
      </c>
      <c r="B9" s="100"/>
      <c r="C9" s="100"/>
      <c r="D9" s="49"/>
      <c r="E9" s="102" t="s">
        <v>148</v>
      </c>
      <c r="F9" s="207">
        <f t="shared" si="0"/>
        <v>6739091</v>
      </c>
      <c r="G9" s="97">
        <f t="shared" si="1"/>
        <v>6739091</v>
      </c>
      <c r="H9" s="97">
        <f>H10+H13+H16+H19</f>
        <v>6739091</v>
      </c>
      <c r="I9" s="97">
        <v>0</v>
      </c>
      <c r="J9" s="97">
        <v>0</v>
      </c>
      <c r="K9" s="97">
        <v>0</v>
      </c>
      <c r="L9" s="97">
        <v>0</v>
      </c>
      <c r="M9" s="68"/>
      <c r="N9" s="68"/>
      <c r="O9" s="97">
        <v>0</v>
      </c>
      <c r="P9" s="97">
        <v>0</v>
      </c>
      <c r="Q9" s="97">
        <v>0</v>
      </c>
      <c r="R9" s="97">
        <v>0</v>
      </c>
      <c r="S9" s="97">
        <v>0</v>
      </c>
      <c r="T9" s="97">
        <v>0</v>
      </c>
      <c r="U9" s="97">
        <v>0</v>
      </c>
      <c r="V9" s="68"/>
    </row>
    <row r="10" customHeight="1" spans="1:22">
      <c r="A10" s="100"/>
      <c r="B10" s="65" t="s">
        <v>149</v>
      </c>
      <c r="C10" s="100"/>
      <c r="D10" s="49"/>
      <c r="E10" s="101" t="s">
        <v>150</v>
      </c>
      <c r="F10" s="207">
        <f t="shared" si="0"/>
        <v>5913978</v>
      </c>
      <c r="G10" s="97">
        <f t="shared" si="1"/>
        <v>5913978</v>
      </c>
      <c r="H10" s="208">
        <v>5913978</v>
      </c>
      <c r="I10" s="97">
        <v>0</v>
      </c>
      <c r="J10" s="97">
        <v>0</v>
      </c>
      <c r="K10" s="97">
        <v>0</v>
      </c>
      <c r="L10" s="97">
        <v>0</v>
      </c>
      <c r="M10" s="68"/>
      <c r="N10" s="68"/>
      <c r="O10" s="97">
        <v>0</v>
      </c>
      <c r="P10" s="97">
        <v>0</v>
      </c>
      <c r="Q10" s="97">
        <v>0</v>
      </c>
      <c r="R10" s="97">
        <v>0</v>
      </c>
      <c r="S10" s="97">
        <v>0</v>
      </c>
      <c r="T10" s="97">
        <v>0</v>
      </c>
      <c r="U10" s="97">
        <v>0</v>
      </c>
      <c r="V10" s="68"/>
    </row>
    <row r="11" customHeight="1" spans="1:22">
      <c r="A11" s="100"/>
      <c r="B11" s="65"/>
      <c r="C11" s="100" t="s">
        <v>151</v>
      </c>
      <c r="D11" s="49"/>
      <c r="E11" s="98" t="s">
        <v>152</v>
      </c>
      <c r="F11" s="207">
        <f t="shared" si="0"/>
        <v>5913978</v>
      </c>
      <c r="G11" s="97">
        <f t="shared" si="1"/>
        <v>5913978</v>
      </c>
      <c r="H11" s="208">
        <v>5913978</v>
      </c>
      <c r="I11" s="97">
        <v>0</v>
      </c>
      <c r="J11" s="97">
        <v>0</v>
      </c>
      <c r="K11" s="97">
        <v>0</v>
      </c>
      <c r="L11" s="97">
        <v>0</v>
      </c>
      <c r="M11" s="68"/>
      <c r="N11" s="68"/>
      <c r="O11" s="97">
        <v>0</v>
      </c>
      <c r="P11" s="97">
        <v>0</v>
      </c>
      <c r="Q11" s="97">
        <v>0</v>
      </c>
      <c r="R11" s="97">
        <v>0</v>
      </c>
      <c r="S11" s="97">
        <v>0</v>
      </c>
      <c r="T11" s="97">
        <v>0</v>
      </c>
      <c r="U11" s="97">
        <v>0</v>
      </c>
      <c r="V11" s="68"/>
    </row>
    <row r="12" ht="16.5" customHeight="1" spans="1:22">
      <c r="A12" s="100" t="s">
        <v>147</v>
      </c>
      <c r="B12" s="100" t="s">
        <v>153</v>
      </c>
      <c r="C12" s="65" t="s">
        <v>151</v>
      </c>
      <c r="D12" s="49"/>
      <c r="E12" s="98" t="s">
        <v>152</v>
      </c>
      <c r="F12" s="207">
        <f t="shared" si="0"/>
        <v>5913978</v>
      </c>
      <c r="G12" s="97">
        <f t="shared" si="1"/>
        <v>5913978</v>
      </c>
      <c r="H12" s="208">
        <v>5913978</v>
      </c>
      <c r="I12" s="97">
        <v>0</v>
      </c>
      <c r="J12" s="97">
        <v>0</v>
      </c>
      <c r="K12" s="97">
        <v>0</v>
      </c>
      <c r="L12" s="97">
        <v>0</v>
      </c>
      <c r="M12" s="68"/>
      <c r="N12" s="68"/>
      <c r="O12" s="97">
        <v>0</v>
      </c>
      <c r="P12" s="97">
        <v>0</v>
      </c>
      <c r="Q12" s="97">
        <v>0</v>
      </c>
      <c r="R12" s="97">
        <v>0</v>
      </c>
      <c r="S12" s="97">
        <v>0</v>
      </c>
      <c r="T12" s="97">
        <v>0</v>
      </c>
      <c r="U12" s="97">
        <v>0</v>
      </c>
      <c r="V12" s="68"/>
    </row>
    <row r="13" ht="16.5" customHeight="1" spans="1:22">
      <c r="A13" s="100"/>
      <c r="B13" s="100" t="s">
        <v>153</v>
      </c>
      <c r="C13" s="65"/>
      <c r="D13" s="49"/>
      <c r="E13" s="101" t="s">
        <v>150</v>
      </c>
      <c r="F13" s="207">
        <f t="shared" si="0"/>
        <v>300000</v>
      </c>
      <c r="G13" s="97">
        <f t="shared" si="1"/>
        <v>300000</v>
      </c>
      <c r="H13" s="97">
        <v>300000</v>
      </c>
      <c r="I13" s="97">
        <v>0</v>
      </c>
      <c r="J13" s="97">
        <v>0</v>
      </c>
      <c r="K13" s="97">
        <v>0</v>
      </c>
      <c r="L13" s="97">
        <v>0</v>
      </c>
      <c r="M13" s="68"/>
      <c r="N13" s="68"/>
      <c r="O13" s="97">
        <v>0</v>
      </c>
      <c r="P13" s="97">
        <v>0</v>
      </c>
      <c r="Q13" s="97">
        <v>0</v>
      </c>
      <c r="R13" s="97">
        <v>0</v>
      </c>
      <c r="S13" s="97">
        <v>0</v>
      </c>
      <c r="T13" s="97">
        <v>0</v>
      </c>
      <c r="U13" s="97">
        <v>0</v>
      </c>
      <c r="V13" s="68"/>
    </row>
    <row r="14" ht="13.5" customHeight="1" spans="1:22">
      <c r="A14" s="65"/>
      <c r="B14" s="65"/>
      <c r="C14" s="65" t="s">
        <v>154</v>
      </c>
      <c r="D14" s="51"/>
      <c r="E14" s="102" t="s">
        <v>155</v>
      </c>
      <c r="F14" s="207">
        <f t="shared" si="0"/>
        <v>300000</v>
      </c>
      <c r="G14" s="97">
        <f t="shared" si="1"/>
        <v>300000</v>
      </c>
      <c r="H14" s="97">
        <v>300000</v>
      </c>
      <c r="I14" s="97">
        <v>0</v>
      </c>
      <c r="J14" s="97">
        <v>0</v>
      </c>
      <c r="K14" s="97">
        <v>0</v>
      </c>
      <c r="L14" s="97">
        <v>0</v>
      </c>
      <c r="M14" s="68"/>
      <c r="N14" s="68"/>
      <c r="O14" s="97">
        <v>0</v>
      </c>
      <c r="P14" s="97">
        <v>0</v>
      </c>
      <c r="Q14" s="97">
        <v>0</v>
      </c>
      <c r="R14" s="97">
        <v>0</v>
      </c>
      <c r="S14" s="97">
        <v>0</v>
      </c>
      <c r="T14" s="97">
        <v>0</v>
      </c>
      <c r="U14" s="97">
        <v>0</v>
      </c>
      <c r="V14" s="68"/>
    </row>
    <row r="15" ht="13.5" customHeight="1" spans="1:22">
      <c r="A15" s="65" t="s">
        <v>147</v>
      </c>
      <c r="B15" s="65" t="s">
        <v>153</v>
      </c>
      <c r="C15" s="65" t="s">
        <v>154</v>
      </c>
      <c r="D15" s="51"/>
      <c r="E15" s="102" t="s">
        <v>155</v>
      </c>
      <c r="F15" s="207">
        <f t="shared" si="0"/>
        <v>300000</v>
      </c>
      <c r="G15" s="97">
        <f t="shared" si="1"/>
        <v>300000</v>
      </c>
      <c r="H15" s="97">
        <v>300000</v>
      </c>
      <c r="I15" s="97">
        <v>0</v>
      </c>
      <c r="J15" s="97">
        <v>0</v>
      </c>
      <c r="K15" s="97">
        <v>0</v>
      </c>
      <c r="L15" s="97">
        <v>0</v>
      </c>
      <c r="M15" s="68"/>
      <c r="N15" s="68"/>
      <c r="O15" s="97">
        <v>0</v>
      </c>
      <c r="P15" s="97">
        <v>0</v>
      </c>
      <c r="Q15" s="97">
        <v>0</v>
      </c>
      <c r="R15" s="97">
        <v>0</v>
      </c>
      <c r="S15" s="97">
        <v>0</v>
      </c>
      <c r="T15" s="97">
        <v>0</v>
      </c>
      <c r="U15" s="97">
        <v>0</v>
      </c>
      <c r="V15" s="68"/>
    </row>
    <row r="16" ht="13.5" customHeight="1" spans="1:22">
      <c r="A16" s="65"/>
      <c r="B16" s="65" t="s">
        <v>156</v>
      </c>
      <c r="C16" s="65"/>
      <c r="D16" s="51"/>
      <c r="E16" s="51" t="s">
        <v>157</v>
      </c>
      <c r="F16" s="207">
        <f t="shared" si="0"/>
        <v>283435</v>
      </c>
      <c r="G16" s="97">
        <f t="shared" si="1"/>
        <v>283435</v>
      </c>
      <c r="H16" s="97">
        <v>283435</v>
      </c>
      <c r="I16" s="97">
        <v>0</v>
      </c>
      <c r="J16" s="97">
        <v>0</v>
      </c>
      <c r="K16" s="97">
        <v>0</v>
      </c>
      <c r="L16" s="97">
        <v>0</v>
      </c>
      <c r="M16" s="68"/>
      <c r="N16" s="68"/>
      <c r="O16" s="97">
        <v>0</v>
      </c>
      <c r="P16" s="97">
        <v>0</v>
      </c>
      <c r="Q16" s="97">
        <v>0</v>
      </c>
      <c r="R16" s="97">
        <v>0</v>
      </c>
      <c r="S16" s="97">
        <v>0</v>
      </c>
      <c r="T16" s="97">
        <v>0</v>
      </c>
      <c r="U16" s="97">
        <v>0</v>
      </c>
      <c r="V16" s="68"/>
    </row>
    <row r="17" ht="13.5" customHeight="1" spans="1:22">
      <c r="A17" s="65"/>
      <c r="B17" s="65"/>
      <c r="C17" s="65" t="s">
        <v>151</v>
      </c>
      <c r="D17" s="51"/>
      <c r="E17" s="51" t="s">
        <v>152</v>
      </c>
      <c r="F17" s="207">
        <f t="shared" si="0"/>
        <v>283435</v>
      </c>
      <c r="G17" s="97">
        <f t="shared" si="1"/>
        <v>283435</v>
      </c>
      <c r="H17" s="97">
        <v>283435</v>
      </c>
      <c r="I17" s="97">
        <v>0</v>
      </c>
      <c r="J17" s="97">
        <v>0</v>
      </c>
      <c r="K17" s="97">
        <v>0</v>
      </c>
      <c r="L17" s="97">
        <v>0</v>
      </c>
      <c r="M17" s="68"/>
      <c r="N17" s="68"/>
      <c r="O17" s="97">
        <v>0</v>
      </c>
      <c r="P17" s="97">
        <v>0</v>
      </c>
      <c r="Q17" s="97">
        <v>0</v>
      </c>
      <c r="R17" s="97">
        <v>0</v>
      </c>
      <c r="S17" s="97">
        <v>0</v>
      </c>
      <c r="T17" s="97">
        <v>0</v>
      </c>
      <c r="U17" s="97">
        <v>0</v>
      </c>
      <c r="V17" s="68"/>
    </row>
    <row r="18" ht="13.5" customHeight="1" spans="1:22">
      <c r="A18" s="65" t="s">
        <v>147</v>
      </c>
      <c r="B18" s="65" t="s">
        <v>156</v>
      </c>
      <c r="C18" s="65" t="s">
        <v>151</v>
      </c>
      <c r="D18" s="51"/>
      <c r="E18" s="51" t="s">
        <v>152</v>
      </c>
      <c r="F18" s="207">
        <f t="shared" si="0"/>
        <v>283435</v>
      </c>
      <c r="G18" s="97">
        <f t="shared" si="1"/>
        <v>283435</v>
      </c>
      <c r="H18" s="97">
        <v>283435</v>
      </c>
      <c r="I18" s="97">
        <v>0</v>
      </c>
      <c r="J18" s="97">
        <v>0</v>
      </c>
      <c r="K18" s="97">
        <v>0</v>
      </c>
      <c r="L18" s="97">
        <v>0</v>
      </c>
      <c r="M18" s="68"/>
      <c r="N18" s="68"/>
      <c r="O18" s="97">
        <v>0</v>
      </c>
      <c r="P18" s="97">
        <v>0</v>
      </c>
      <c r="Q18" s="97">
        <v>0</v>
      </c>
      <c r="R18" s="97">
        <v>0</v>
      </c>
      <c r="S18" s="97">
        <v>0</v>
      </c>
      <c r="T18" s="97">
        <v>0</v>
      </c>
      <c r="U18" s="97">
        <v>0</v>
      </c>
      <c r="V18" s="68"/>
    </row>
    <row r="19" ht="13.5" customHeight="1" spans="1:22">
      <c r="A19" s="100"/>
      <c r="B19" s="65" t="s">
        <v>139</v>
      </c>
      <c r="C19" s="100"/>
      <c r="D19" s="49"/>
      <c r="E19" s="51" t="s">
        <v>158</v>
      </c>
      <c r="F19" s="207">
        <f t="shared" si="0"/>
        <v>241678</v>
      </c>
      <c r="G19" s="97">
        <f t="shared" si="1"/>
        <v>241678</v>
      </c>
      <c r="H19" s="97">
        <v>241678</v>
      </c>
      <c r="I19" s="97">
        <v>0</v>
      </c>
      <c r="J19" s="97">
        <v>0</v>
      </c>
      <c r="K19" s="97">
        <v>0</v>
      </c>
      <c r="L19" s="97">
        <v>0</v>
      </c>
      <c r="M19" s="68"/>
      <c r="N19" s="68"/>
      <c r="O19" s="97">
        <v>0</v>
      </c>
      <c r="P19" s="97">
        <v>0</v>
      </c>
      <c r="Q19" s="97">
        <v>0</v>
      </c>
      <c r="R19" s="97">
        <v>0</v>
      </c>
      <c r="S19" s="97">
        <v>0</v>
      </c>
      <c r="T19" s="97">
        <v>0</v>
      </c>
      <c r="U19" s="97">
        <v>0</v>
      </c>
      <c r="V19" s="68"/>
    </row>
    <row r="20" ht="13.5" customHeight="1" spans="1:22">
      <c r="A20" s="100"/>
      <c r="B20" s="65"/>
      <c r="C20" s="100" t="s">
        <v>159</v>
      </c>
      <c r="D20" s="49"/>
      <c r="E20" s="49" t="s">
        <v>160</v>
      </c>
      <c r="F20" s="207">
        <f t="shared" si="0"/>
        <v>241678</v>
      </c>
      <c r="G20" s="97">
        <f t="shared" si="1"/>
        <v>241678</v>
      </c>
      <c r="H20" s="97">
        <v>241678</v>
      </c>
      <c r="I20" s="97">
        <v>0</v>
      </c>
      <c r="J20" s="97">
        <v>0</v>
      </c>
      <c r="K20" s="97">
        <v>0</v>
      </c>
      <c r="L20" s="97">
        <v>0</v>
      </c>
      <c r="M20" s="68"/>
      <c r="N20" s="68"/>
      <c r="O20" s="97">
        <v>0</v>
      </c>
      <c r="P20" s="97">
        <v>0</v>
      </c>
      <c r="Q20" s="97">
        <v>0</v>
      </c>
      <c r="R20" s="97">
        <v>0</v>
      </c>
      <c r="S20" s="97">
        <v>0</v>
      </c>
      <c r="T20" s="97">
        <v>0</v>
      </c>
      <c r="U20" s="97">
        <v>0</v>
      </c>
      <c r="V20" s="68"/>
    </row>
    <row r="21" ht="13.5" customHeight="1" spans="1:22">
      <c r="A21" s="65" t="s">
        <v>147</v>
      </c>
      <c r="B21" s="65" t="s">
        <v>139</v>
      </c>
      <c r="C21" s="65" t="s">
        <v>159</v>
      </c>
      <c r="D21" s="51"/>
      <c r="E21" s="49" t="s">
        <v>160</v>
      </c>
      <c r="F21" s="207">
        <f t="shared" si="0"/>
        <v>241678</v>
      </c>
      <c r="G21" s="97">
        <f t="shared" si="1"/>
        <v>241678</v>
      </c>
      <c r="H21" s="97">
        <v>241678</v>
      </c>
      <c r="I21" s="97">
        <v>0</v>
      </c>
      <c r="J21" s="97">
        <v>0</v>
      </c>
      <c r="K21" s="97">
        <v>0</v>
      </c>
      <c r="L21" s="97">
        <v>0</v>
      </c>
      <c r="M21" s="68"/>
      <c r="N21" s="68"/>
      <c r="O21" s="97">
        <v>0</v>
      </c>
      <c r="P21" s="97">
        <v>0</v>
      </c>
      <c r="Q21" s="97">
        <v>0</v>
      </c>
      <c r="R21" s="97">
        <v>0</v>
      </c>
      <c r="S21" s="97">
        <v>0</v>
      </c>
      <c r="T21" s="97">
        <v>0</v>
      </c>
      <c r="U21" s="97">
        <v>0</v>
      </c>
      <c r="V21" s="68"/>
    </row>
    <row r="22" ht="13.5" customHeight="1" spans="1:22">
      <c r="A22" s="209" t="s">
        <v>161</v>
      </c>
      <c r="B22" s="65"/>
      <c r="C22" s="100"/>
      <c r="D22" s="49"/>
      <c r="E22" s="102" t="s">
        <v>162</v>
      </c>
      <c r="F22" s="207">
        <f t="shared" si="0"/>
        <v>941823</v>
      </c>
      <c r="G22" s="97">
        <f t="shared" si="1"/>
        <v>941823</v>
      </c>
      <c r="H22" s="97">
        <v>941823</v>
      </c>
      <c r="I22" s="97">
        <v>0</v>
      </c>
      <c r="J22" s="97">
        <v>0</v>
      </c>
      <c r="K22" s="97">
        <v>0</v>
      </c>
      <c r="L22" s="97">
        <v>0</v>
      </c>
      <c r="M22" s="68"/>
      <c r="N22" s="68"/>
      <c r="O22" s="97">
        <v>0</v>
      </c>
      <c r="P22" s="97">
        <v>0</v>
      </c>
      <c r="Q22" s="97">
        <v>0</v>
      </c>
      <c r="R22" s="97">
        <v>0</v>
      </c>
      <c r="S22" s="97">
        <v>0</v>
      </c>
      <c r="T22" s="97">
        <v>0</v>
      </c>
      <c r="U22" s="97">
        <v>0</v>
      </c>
      <c r="V22" s="68"/>
    </row>
    <row r="23" ht="13.5" customHeight="1" spans="1:22">
      <c r="A23" s="100"/>
      <c r="B23" s="209" t="s">
        <v>163</v>
      </c>
      <c r="C23" s="65"/>
      <c r="D23" s="49"/>
      <c r="E23" s="102" t="s">
        <v>164</v>
      </c>
      <c r="F23" s="207">
        <f t="shared" si="0"/>
        <v>941823</v>
      </c>
      <c r="G23" s="97">
        <f t="shared" si="1"/>
        <v>941823</v>
      </c>
      <c r="H23" s="97">
        <v>941823</v>
      </c>
      <c r="I23" s="97">
        <v>0</v>
      </c>
      <c r="J23" s="97">
        <v>0</v>
      </c>
      <c r="K23" s="97">
        <v>0</v>
      </c>
      <c r="L23" s="97">
        <v>0</v>
      </c>
      <c r="M23" s="68"/>
      <c r="N23" s="68"/>
      <c r="O23" s="97">
        <v>0</v>
      </c>
      <c r="P23" s="97">
        <v>0</v>
      </c>
      <c r="Q23" s="97">
        <v>0</v>
      </c>
      <c r="R23" s="97">
        <v>0</v>
      </c>
      <c r="S23" s="97">
        <v>0</v>
      </c>
      <c r="T23" s="97">
        <v>0</v>
      </c>
      <c r="U23" s="97">
        <v>0</v>
      </c>
      <c r="V23" s="68"/>
    </row>
    <row r="24" ht="13.5" customHeight="1" spans="1:22">
      <c r="A24" s="65"/>
      <c r="B24" s="65"/>
      <c r="C24" s="65" t="s">
        <v>151</v>
      </c>
      <c r="D24" s="51"/>
      <c r="E24" s="102" t="s">
        <v>152</v>
      </c>
      <c r="F24" s="207">
        <f t="shared" si="0"/>
        <v>941823</v>
      </c>
      <c r="G24" s="97">
        <f t="shared" si="1"/>
        <v>941823</v>
      </c>
      <c r="H24" s="97">
        <v>941823</v>
      </c>
      <c r="I24" s="97">
        <v>0</v>
      </c>
      <c r="J24" s="97">
        <v>0</v>
      </c>
      <c r="K24" s="97">
        <v>0</v>
      </c>
      <c r="L24" s="97">
        <v>0</v>
      </c>
      <c r="M24" s="68"/>
      <c r="N24" s="68"/>
      <c r="O24" s="97">
        <v>0</v>
      </c>
      <c r="P24" s="97">
        <v>0</v>
      </c>
      <c r="Q24" s="97">
        <v>0</v>
      </c>
      <c r="R24" s="97">
        <v>0</v>
      </c>
      <c r="S24" s="97">
        <v>0</v>
      </c>
      <c r="T24" s="97">
        <v>0</v>
      </c>
      <c r="U24" s="97">
        <v>0</v>
      </c>
      <c r="V24" s="68"/>
    </row>
    <row r="25" ht="13.5" customHeight="1" spans="1:22">
      <c r="A25" s="209" t="s">
        <v>161</v>
      </c>
      <c r="B25" s="65" t="s">
        <v>165</v>
      </c>
      <c r="C25" s="209" t="s">
        <v>166</v>
      </c>
      <c r="D25" s="49"/>
      <c r="E25" s="102" t="s">
        <v>152</v>
      </c>
      <c r="F25" s="207">
        <f t="shared" si="0"/>
        <v>941823</v>
      </c>
      <c r="G25" s="97">
        <f t="shared" si="1"/>
        <v>941823</v>
      </c>
      <c r="H25" s="97">
        <v>941823</v>
      </c>
      <c r="I25" s="97">
        <v>0</v>
      </c>
      <c r="J25" s="97">
        <v>0</v>
      </c>
      <c r="K25" s="97">
        <v>0</v>
      </c>
      <c r="L25" s="97">
        <v>0</v>
      </c>
      <c r="M25" s="68"/>
      <c r="N25" s="68"/>
      <c r="O25" s="97">
        <v>0</v>
      </c>
      <c r="P25" s="97">
        <v>0</v>
      </c>
      <c r="Q25" s="97">
        <v>0</v>
      </c>
      <c r="R25" s="97">
        <v>0</v>
      </c>
      <c r="S25" s="97">
        <v>0</v>
      </c>
      <c r="T25" s="97">
        <v>0</v>
      </c>
      <c r="U25" s="97">
        <v>0</v>
      </c>
      <c r="V25" s="68"/>
    </row>
    <row r="26" ht="13.5" customHeight="1" spans="1:22">
      <c r="A26" s="209" t="s">
        <v>167</v>
      </c>
      <c r="B26" s="65"/>
      <c r="C26" s="100"/>
      <c r="D26" s="49"/>
      <c r="E26" s="102" t="s">
        <v>168</v>
      </c>
      <c r="F26" s="207">
        <f t="shared" si="0"/>
        <v>417318</v>
      </c>
      <c r="G26" s="97">
        <f t="shared" si="1"/>
        <v>417318</v>
      </c>
      <c r="H26" s="97">
        <v>417318</v>
      </c>
      <c r="I26" s="97">
        <v>0</v>
      </c>
      <c r="J26" s="97">
        <v>0</v>
      </c>
      <c r="K26" s="97">
        <v>0</v>
      </c>
      <c r="L26" s="97">
        <v>0</v>
      </c>
      <c r="M26" s="68"/>
      <c r="N26" s="68"/>
      <c r="O26" s="97">
        <v>0</v>
      </c>
      <c r="P26" s="97">
        <v>0</v>
      </c>
      <c r="Q26" s="97">
        <v>0</v>
      </c>
      <c r="R26" s="97">
        <v>0</v>
      </c>
      <c r="S26" s="97">
        <v>0</v>
      </c>
      <c r="T26" s="97">
        <v>0</v>
      </c>
      <c r="U26" s="97">
        <v>0</v>
      </c>
      <c r="V26" s="68"/>
    </row>
    <row r="27" ht="13.5" customHeight="1" spans="1:22">
      <c r="A27" s="100"/>
      <c r="B27" s="209" t="s">
        <v>166</v>
      </c>
      <c r="C27" s="65"/>
      <c r="D27" s="49"/>
      <c r="E27" s="102" t="s">
        <v>169</v>
      </c>
      <c r="F27" s="207">
        <f t="shared" si="0"/>
        <v>417318</v>
      </c>
      <c r="G27" s="97">
        <f t="shared" si="1"/>
        <v>417318</v>
      </c>
      <c r="H27" s="97">
        <v>417318</v>
      </c>
      <c r="I27" s="97">
        <v>0</v>
      </c>
      <c r="J27" s="97">
        <v>0</v>
      </c>
      <c r="K27" s="97">
        <v>0</v>
      </c>
      <c r="L27" s="97">
        <v>0</v>
      </c>
      <c r="M27" s="68"/>
      <c r="N27" s="68"/>
      <c r="O27" s="97">
        <v>0</v>
      </c>
      <c r="P27" s="97">
        <v>0</v>
      </c>
      <c r="Q27" s="97">
        <v>0</v>
      </c>
      <c r="R27" s="97">
        <v>0</v>
      </c>
      <c r="S27" s="97">
        <v>0</v>
      </c>
      <c r="T27" s="97">
        <v>0</v>
      </c>
      <c r="U27" s="97">
        <v>0</v>
      </c>
      <c r="V27" s="68"/>
    </row>
    <row r="28" ht="13.5" customHeight="1" spans="1:22">
      <c r="A28" s="65"/>
      <c r="B28" s="65"/>
      <c r="C28" s="65" t="s">
        <v>170</v>
      </c>
      <c r="D28" s="51"/>
      <c r="E28" s="51" t="s">
        <v>171</v>
      </c>
      <c r="F28" s="207">
        <f t="shared" si="0"/>
        <v>417318</v>
      </c>
      <c r="G28" s="97">
        <f t="shared" si="1"/>
        <v>417318</v>
      </c>
      <c r="H28" s="97">
        <v>417318</v>
      </c>
      <c r="I28" s="97">
        <v>0</v>
      </c>
      <c r="J28" s="97">
        <v>0</v>
      </c>
      <c r="K28" s="97">
        <v>0</v>
      </c>
      <c r="L28" s="97">
        <v>0</v>
      </c>
      <c r="M28" s="68"/>
      <c r="N28" s="68"/>
      <c r="O28" s="97">
        <v>0</v>
      </c>
      <c r="P28" s="97">
        <v>0</v>
      </c>
      <c r="Q28" s="97">
        <v>0</v>
      </c>
      <c r="R28" s="97">
        <v>0</v>
      </c>
      <c r="S28" s="97">
        <v>0</v>
      </c>
      <c r="T28" s="97">
        <v>0</v>
      </c>
      <c r="U28" s="97">
        <v>0</v>
      </c>
      <c r="V28" s="68"/>
    </row>
    <row r="29" ht="13.5" customHeight="1" spans="1:22">
      <c r="A29" s="65" t="s">
        <v>172</v>
      </c>
      <c r="B29" s="65" t="s">
        <v>151</v>
      </c>
      <c r="C29" s="65" t="s">
        <v>170</v>
      </c>
      <c r="D29" s="51"/>
      <c r="E29" s="51" t="s">
        <v>171</v>
      </c>
      <c r="F29" s="207">
        <f t="shared" si="0"/>
        <v>417318</v>
      </c>
      <c r="G29" s="97">
        <f t="shared" si="1"/>
        <v>417318</v>
      </c>
      <c r="H29" s="97">
        <v>417318</v>
      </c>
      <c r="I29" s="97">
        <v>0</v>
      </c>
      <c r="J29" s="97">
        <v>0</v>
      </c>
      <c r="K29" s="97">
        <v>0</v>
      </c>
      <c r="L29" s="97">
        <v>0</v>
      </c>
      <c r="M29" s="68"/>
      <c r="N29" s="68"/>
      <c r="O29" s="97">
        <v>0</v>
      </c>
      <c r="P29" s="97">
        <v>0</v>
      </c>
      <c r="Q29" s="97">
        <v>0</v>
      </c>
      <c r="R29" s="97">
        <v>0</v>
      </c>
      <c r="S29" s="97">
        <v>0</v>
      </c>
      <c r="T29" s="97">
        <v>0</v>
      </c>
      <c r="U29" s="97">
        <v>0</v>
      </c>
      <c r="V29" s="68"/>
    </row>
    <row r="30" ht="13.5" customHeight="1" spans="1:22">
      <c r="A30" s="209" t="s">
        <v>173</v>
      </c>
      <c r="B30" s="65"/>
      <c r="C30" s="100"/>
      <c r="D30" s="49"/>
      <c r="E30" s="102" t="s">
        <v>174</v>
      </c>
      <c r="F30" s="207">
        <f t="shared" si="0"/>
        <v>36012</v>
      </c>
      <c r="G30" s="97">
        <f t="shared" si="1"/>
        <v>36012</v>
      </c>
      <c r="H30" s="97">
        <v>36012</v>
      </c>
      <c r="I30" s="97">
        <v>0</v>
      </c>
      <c r="J30" s="97">
        <v>0</v>
      </c>
      <c r="K30" s="97">
        <v>0</v>
      </c>
      <c r="L30" s="97">
        <v>0</v>
      </c>
      <c r="M30" s="68"/>
      <c r="N30" s="68"/>
      <c r="O30" s="97">
        <v>0</v>
      </c>
      <c r="P30" s="97">
        <v>0</v>
      </c>
      <c r="Q30" s="97">
        <v>0</v>
      </c>
      <c r="R30" s="97">
        <v>0</v>
      </c>
      <c r="S30" s="97">
        <v>0</v>
      </c>
      <c r="T30" s="97">
        <v>0</v>
      </c>
      <c r="U30" s="97">
        <v>0</v>
      </c>
      <c r="V30" s="68"/>
    </row>
    <row r="31" ht="13.5" customHeight="1" spans="1:22">
      <c r="A31" s="100"/>
      <c r="B31" s="209" t="s">
        <v>175</v>
      </c>
      <c r="C31" s="65"/>
      <c r="D31" s="49"/>
      <c r="E31" s="102" t="s">
        <v>176</v>
      </c>
      <c r="F31" s="207">
        <f t="shared" si="0"/>
        <v>36012</v>
      </c>
      <c r="G31" s="97">
        <f t="shared" si="1"/>
        <v>36012</v>
      </c>
      <c r="H31" s="97">
        <v>36012</v>
      </c>
      <c r="I31" s="97">
        <v>0</v>
      </c>
      <c r="J31" s="97">
        <v>0</v>
      </c>
      <c r="K31" s="97">
        <v>0</v>
      </c>
      <c r="L31" s="97">
        <v>0</v>
      </c>
      <c r="M31" s="68"/>
      <c r="N31" s="68"/>
      <c r="O31" s="97">
        <v>0</v>
      </c>
      <c r="P31" s="97">
        <v>0</v>
      </c>
      <c r="Q31" s="97">
        <v>0</v>
      </c>
      <c r="R31" s="97">
        <v>0</v>
      </c>
      <c r="S31" s="97">
        <v>0</v>
      </c>
      <c r="T31" s="97">
        <v>0</v>
      </c>
      <c r="U31" s="97">
        <v>0</v>
      </c>
      <c r="V31" s="68"/>
    </row>
    <row r="32" ht="13.5" customHeight="1" spans="1:22">
      <c r="A32" s="65"/>
      <c r="B32" s="65"/>
      <c r="C32" s="65" t="s">
        <v>154</v>
      </c>
      <c r="D32" s="51"/>
      <c r="E32" s="51" t="s">
        <v>177</v>
      </c>
      <c r="F32" s="207">
        <f t="shared" si="0"/>
        <v>36012</v>
      </c>
      <c r="G32" s="97">
        <f t="shared" si="1"/>
        <v>36012</v>
      </c>
      <c r="H32" s="97">
        <v>36012</v>
      </c>
      <c r="I32" s="97">
        <v>0</v>
      </c>
      <c r="J32" s="97">
        <v>0</v>
      </c>
      <c r="K32" s="97">
        <v>0</v>
      </c>
      <c r="L32" s="97">
        <v>0</v>
      </c>
      <c r="M32" s="68"/>
      <c r="N32" s="68"/>
      <c r="O32" s="97">
        <v>0</v>
      </c>
      <c r="P32" s="97">
        <v>0</v>
      </c>
      <c r="Q32" s="97">
        <v>0</v>
      </c>
      <c r="R32" s="97">
        <v>0</v>
      </c>
      <c r="S32" s="97">
        <v>0</v>
      </c>
      <c r="T32" s="97">
        <v>0</v>
      </c>
      <c r="U32" s="97">
        <v>0</v>
      </c>
      <c r="V32" s="68"/>
    </row>
    <row r="33" ht="13.5" customHeight="1" spans="1:22">
      <c r="A33" s="65" t="s">
        <v>178</v>
      </c>
      <c r="B33" s="65" t="s">
        <v>179</v>
      </c>
      <c r="C33" s="65" t="s">
        <v>154</v>
      </c>
      <c r="D33" s="51"/>
      <c r="E33" s="51" t="s">
        <v>177</v>
      </c>
      <c r="F33" s="207">
        <f t="shared" si="0"/>
        <v>36012</v>
      </c>
      <c r="G33" s="97">
        <f t="shared" si="1"/>
        <v>36012</v>
      </c>
      <c r="H33" s="97">
        <v>36012</v>
      </c>
      <c r="I33" s="97">
        <v>0</v>
      </c>
      <c r="J33" s="97">
        <v>0</v>
      </c>
      <c r="K33" s="97">
        <v>0</v>
      </c>
      <c r="L33" s="97">
        <v>0</v>
      </c>
      <c r="M33" s="68"/>
      <c r="N33" s="68"/>
      <c r="O33" s="97">
        <v>0</v>
      </c>
      <c r="P33" s="97">
        <v>0</v>
      </c>
      <c r="Q33" s="97">
        <v>0</v>
      </c>
      <c r="R33" s="97">
        <v>0</v>
      </c>
      <c r="S33" s="97">
        <v>0</v>
      </c>
      <c r="T33" s="97">
        <v>0</v>
      </c>
      <c r="U33" s="97">
        <v>0</v>
      </c>
      <c r="V33" s="68"/>
    </row>
    <row r="34" ht="13.5" customHeight="1" spans="1:22">
      <c r="A34" s="65" t="s">
        <v>180</v>
      </c>
      <c r="B34" s="65"/>
      <c r="C34" s="65"/>
      <c r="D34" s="51"/>
      <c r="E34" s="51" t="s">
        <v>181</v>
      </c>
      <c r="F34" s="207">
        <f t="shared" si="0"/>
        <v>14000</v>
      </c>
      <c r="G34" s="97">
        <f t="shared" si="1"/>
        <v>14000</v>
      </c>
      <c r="H34" s="97">
        <v>14000</v>
      </c>
      <c r="I34" s="97">
        <v>0</v>
      </c>
      <c r="J34" s="97">
        <v>0</v>
      </c>
      <c r="K34" s="97">
        <v>0</v>
      </c>
      <c r="L34" s="97">
        <v>0</v>
      </c>
      <c r="M34" s="68"/>
      <c r="N34" s="68"/>
      <c r="O34" s="97">
        <v>0</v>
      </c>
      <c r="P34" s="97">
        <v>0</v>
      </c>
      <c r="Q34" s="97">
        <v>0</v>
      </c>
      <c r="R34" s="97">
        <v>0</v>
      </c>
      <c r="S34" s="97">
        <v>0</v>
      </c>
      <c r="T34" s="97">
        <v>0</v>
      </c>
      <c r="U34" s="97">
        <v>0</v>
      </c>
      <c r="V34" s="68"/>
    </row>
    <row r="35" ht="13.5" customHeight="1" spans="1:22">
      <c r="A35" s="65"/>
      <c r="B35" s="65" t="s">
        <v>153</v>
      </c>
      <c r="C35" s="65"/>
      <c r="D35" s="51"/>
      <c r="E35" s="51" t="s">
        <v>182</v>
      </c>
      <c r="F35" s="207">
        <f t="shared" si="0"/>
        <v>14000</v>
      </c>
      <c r="G35" s="97">
        <f t="shared" si="1"/>
        <v>14000</v>
      </c>
      <c r="H35" s="97">
        <v>14000</v>
      </c>
      <c r="I35" s="97">
        <v>0</v>
      </c>
      <c r="J35" s="97">
        <v>0</v>
      </c>
      <c r="K35" s="97">
        <v>0</v>
      </c>
      <c r="L35" s="97">
        <v>0</v>
      </c>
      <c r="M35" s="68"/>
      <c r="N35" s="68"/>
      <c r="O35" s="97">
        <v>0</v>
      </c>
      <c r="P35" s="97">
        <v>0</v>
      </c>
      <c r="Q35" s="97">
        <v>0</v>
      </c>
      <c r="R35" s="97">
        <v>0</v>
      </c>
      <c r="S35" s="97">
        <v>0</v>
      </c>
      <c r="T35" s="97">
        <v>0</v>
      </c>
      <c r="U35" s="97">
        <v>0</v>
      </c>
      <c r="V35" s="68"/>
    </row>
    <row r="36" ht="13.5" customHeight="1" spans="1:22">
      <c r="A36" s="65"/>
      <c r="B36" s="100"/>
      <c r="C36" s="209" t="s">
        <v>183</v>
      </c>
      <c r="D36" s="49"/>
      <c r="E36" s="102" t="s">
        <v>184</v>
      </c>
      <c r="F36" s="207">
        <f t="shared" si="0"/>
        <v>14000</v>
      </c>
      <c r="G36" s="97">
        <f t="shared" si="1"/>
        <v>14000</v>
      </c>
      <c r="H36" s="97">
        <v>14000</v>
      </c>
      <c r="I36" s="97">
        <v>0</v>
      </c>
      <c r="J36" s="97">
        <v>0</v>
      </c>
      <c r="K36" s="97">
        <v>0</v>
      </c>
      <c r="L36" s="97">
        <v>0</v>
      </c>
      <c r="M36" s="68"/>
      <c r="N36" s="68"/>
      <c r="O36" s="97">
        <v>0</v>
      </c>
      <c r="P36" s="97">
        <v>0</v>
      </c>
      <c r="Q36" s="97">
        <v>0</v>
      </c>
      <c r="R36" s="97">
        <v>0</v>
      </c>
      <c r="S36" s="97">
        <v>0</v>
      </c>
      <c r="T36" s="97">
        <v>0</v>
      </c>
      <c r="U36" s="97">
        <v>0</v>
      </c>
      <c r="V36" s="68"/>
    </row>
    <row r="37" ht="13.5" customHeight="1" spans="1:22">
      <c r="A37" s="209" t="s">
        <v>185</v>
      </c>
      <c r="B37" s="65" t="s">
        <v>153</v>
      </c>
      <c r="C37" s="209" t="s">
        <v>183</v>
      </c>
      <c r="D37" s="49"/>
      <c r="E37" s="102" t="s">
        <v>184</v>
      </c>
      <c r="F37" s="207">
        <f t="shared" si="0"/>
        <v>14000</v>
      </c>
      <c r="G37" s="97">
        <f t="shared" si="1"/>
        <v>14000</v>
      </c>
      <c r="H37" s="97">
        <v>14000</v>
      </c>
      <c r="I37" s="97">
        <v>0</v>
      </c>
      <c r="J37" s="97">
        <v>0</v>
      </c>
      <c r="K37" s="97">
        <v>0</v>
      </c>
      <c r="L37" s="97">
        <v>0</v>
      </c>
      <c r="M37" s="68"/>
      <c r="N37" s="68"/>
      <c r="O37" s="97">
        <v>0</v>
      </c>
      <c r="P37" s="97">
        <v>0</v>
      </c>
      <c r="Q37" s="97">
        <v>0</v>
      </c>
      <c r="R37" s="97">
        <v>0</v>
      </c>
      <c r="S37" s="97">
        <v>0</v>
      </c>
      <c r="T37" s="97">
        <v>0</v>
      </c>
      <c r="U37" s="97">
        <v>0</v>
      </c>
      <c r="V37" s="68"/>
    </row>
    <row r="38" ht="13.5" customHeight="1" spans="1:22">
      <c r="A38" s="65" t="s">
        <v>186</v>
      </c>
      <c r="B38" s="65"/>
      <c r="C38" s="65"/>
      <c r="D38" s="51"/>
      <c r="E38" s="51" t="s">
        <v>187</v>
      </c>
      <c r="F38" s="207">
        <f t="shared" si="0"/>
        <v>2885144</v>
      </c>
      <c r="G38" s="97">
        <f t="shared" si="1"/>
        <v>2885144</v>
      </c>
      <c r="H38" s="97">
        <v>2885144</v>
      </c>
      <c r="I38" s="97">
        <v>0</v>
      </c>
      <c r="J38" s="97">
        <v>0</v>
      </c>
      <c r="K38" s="97">
        <v>0</v>
      </c>
      <c r="L38" s="97">
        <v>0</v>
      </c>
      <c r="M38" s="68"/>
      <c r="N38" s="68"/>
      <c r="O38" s="97">
        <v>0</v>
      </c>
      <c r="P38" s="97">
        <v>0</v>
      </c>
      <c r="Q38" s="97">
        <v>0</v>
      </c>
      <c r="R38" s="97">
        <v>0</v>
      </c>
      <c r="S38" s="97">
        <v>0</v>
      </c>
      <c r="T38" s="97">
        <v>0</v>
      </c>
      <c r="U38" s="97">
        <v>0</v>
      </c>
      <c r="V38" s="68"/>
    </row>
    <row r="39" ht="13.5" customHeight="1" spans="1:22">
      <c r="A39" s="65"/>
      <c r="B39" s="65" t="s">
        <v>151</v>
      </c>
      <c r="C39" s="65"/>
      <c r="D39" s="51"/>
      <c r="E39" s="51" t="s">
        <v>188</v>
      </c>
      <c r="F39" s="207">
        <f t="shared" si="0"/>
        <v>2885144</v>
      </c>
      <c r="G39" s="97">
        <f t="shared" si="1"/>
        <v>2885144</v>
      </c>
      <c r="H39" s="97">
        <v>2885144</v>
      </c>
      <c r="I39" s="97">
        <v>0</v>
      </c>
      <c r="J39" s="97">
        <v>0</v>
      </c>
      <c r="K39" s="97">
        <v>0</v>
      </c>
      <c r="L39" s="97">
        <v>0</v>
      </c>
      <c r="M39" s="68"/>
      <c r="N39" s="68"/>
      <c r="O39" s="97">
        <v>0</v>
      </c>
      <c r="P39" s="97">
        <v>0</v>
      </c>
      <c r="Q39" s="97">
        <v>0</v>
      </c>
      <c r="R39" s="97">
        <v>0</v>
      </c>
      <c r="S39" s="97">
        <v>0</v>
      </c>
      <c r="T39" s="97">
        <v>0</v>
      </c>
      <c r="U39" s="97">
        <v>0</v>
      </c>
      <c r="V39" s="68"/>
    </row>
    <row r="40" ht="13.5" customHeight="1" spans="1:22">
      <c r="A40" s="65"/>
      <c r="B40" s="65"/>
      <c r="C40" s="65" t="s">
        <v>189</v>
      </c>
      <c r="D40" s="51"/>
      <c r="E40" s="51" t="s">
        <v>160</v>
      </c>
      <c r="F40" s="207">
        <f t="shared" si="0"/>
        <v>2885144</v>
      </c>
      <c r="G40" s="97">
        <f t="shared" si="1"/>
        <v>2885144</v>
      </c>
      <c r="H40" s="97">
        <v>2885144</v>
      </c>
      <c r="I40" s="97">
        <v>0</v>
      </c>
      <c r="J40" s="97">
        <v>0</v>
      </c>
      <c r="K40" s="97">
        <v>0</v>
      </c>
      <c r="L40" s="97">
        <v>0</v>
      </c>
      <c r="M40" s="68"/>
      <c r="N40" s="68"/>
      <c r="O40" s="97">
        <v>0</v>
      </c>
      <c r="P40" s="97">
        <v>0</v>
      </c>
      <c r="Q40" s="97">
        <v>0</v>
      </c>
      <c r="R40" s="97">
        <v>0</v>
      </c>
      <c r="S40" s="97">
        <v>0</v>
      </c>
      <c r="T40" s="97">
        <v>0</v>
      </c>
      <c r="U40" s="97">
        <v>0</v>
      </c>
      <c r="V40" s="68"/>
    </row>
    <row r="41" ht="13.5" customHeight="1" spans="1:22">
      <c r="A41" s="65" t="s">
        <v>186</v>
      </c>
      <c r="B41" s="65" t="s">
        <v>151</v>
      </c>
      <c r="C41" s="65" t="s">
        <v>189</v>
      </c>
      <c r="D41" s="51"/>
      <c r="E41" s="51" t="s">
        <v>160</v>
      </c>
      <c r="F41" s="207">
        <f t="shared" si="0"/>
        <v>2885144</v>
      </c>
      <c r="G41" s="97">
        <f t="shared" si="1"/>
        <v>2885144</v>
      </c>
      <c r="H41" s="97">
        <v>2885144</v>
      </c>
      <c r="I41" s="97">
        <v>0</v>
      </c>
      <c r="J41" s="97">
        <v>0</v>
      </c>
      <c r="K41" s="97">
        <v>0</v>
      </c>
      <c r="L41" s="97">
        <v>0</v>
      </c>
      <c r="M41" s="68"/>
      <c r="N41" s="68"/>
      <c r="O41" s="97">
        <v>0</v>
      </c>
      <c r="P41" s="97">
        <v>0</v>
      </c>
      <c r="Q41" s="97">
        <v>0</v>
      </c>
      <c r="R41" s="97">
        <v>0</v>
      </c>
      <c r="S41" s="97">
        <v>0</v>
      </c>
      <c r="T41" s="97">
        <v>0</v>
      </c>
      <c r="U41" s="97">
        <v>0</v>
      </c>
      <c r="V41" s="68"/>
    </row>
    <row r="42" ht="13.5" customHeight="1" spans="1:22">
      <c r="A42" s="100"/>
      <c r="B42" s="65" t="s">
        <v>190</v>
      </c>
      <c r="C42" s="100"/>
      <c r="D42" s="49"/>
      <c r="E42" s="102" t="s">
        <v>191</v>
      </c>
      <c r="F42" s="207">
        <f t="shared" si="0"/>
        <v>2417520</v>
      </c>
      <c r="G42" s="97">
        <f t="shared" si="1"/>
        <v>2417520</v>
      </c>
      <c r="H42" s="97">
        <v>2417520</v>
      </c>
      <c r="I42" s="97">
        <v>0</v>
      </c>
      <c r="J42" s="97">
        <v>0</v>
      </c>
      <c r="K42" s="97">
        <v>0</v>
      </c>
      <c r="L42" s="97">
        <v>0</v>
      </c>
      <c r="M42" s="68"/>
      <c r="N42" s="68"/>
      <c r="O42" s="97">
        <v>0</v>
      </c>
      <c r="P42" s="97">
        <v>0</v>
      </c>
      <c r="Q42" s="97">
        <v>0</v>
      </c>
      <c r="R42" s="97">
        <v>0</v>
      </c>
      <c r="S42" s="97">
        <v>0</v>
      </c>
      <c r="T42" s="97">
        <v>0</v>
      </c>
      <c r="U42" s="97">
        <v>0</v>
      </c>
      <c r="V42" s="68"/>
    </row>
    <row r="43" ht="13.5" customHeight="1" spans="1:22">
      <c r="A43" s="100"/>
      <c r="B43" s="100"/>
      <c r="C43" s="65" t="s">
        <v>154</v>
      </c>
      <c r="D43" s="49"/>
      <c r="E43" s="51" t="s">
        <v>192</v>
      </c>
      <c r="F43" s="207">
        <f t="shared" si="0"/>
        <v>2417520</v>
      </c>
      <c r="G43" s="97">
        <f t="shared" si="1"/>
        <v>2417520</v>
      </c>
      <c r="H43" s="97">
        <v>2417520</v>
      </c>
      <c r="I43" s="97">
        <v>0</v>
      </c>
      <c r="J43" s="97">
        <v>0</v>
      </c>
      <c r="K43" s="97">
        <v>0</v>
      </c>
      <c r="L43" s="97">
        <v>0</v>
      </c>
      <c r="M43" s="68"/>
      <c r="N43" s="68"/>
      <c r="O43" s="97">
        <v>0</v>
      </c>
      <c r="P43" s="97">
        <v>0</v>
      </c>
      <c r="Q43" s="97">
        <v>0</v>
      </c>
      <c r="R43" s="97">
        <v>0</v>
      </c>
      <c r="S43" s="97">
        <v>0</v>
      </c>
      <c r="T43" s="97">
        <v>0</v>
      </c>
      <c r="U43" s="97">
        <v>0</v>
      </c>
      <c r="V43" s="68"/>
    </row>
    <row r="44" ht="13.5" customHeight="1" spans="1:22">
      <c r="A44" s="65" t="s">
        <v>186</v>
      </c>
      <c r="B44" s="65" t="s">
        <v>190</v>
      </c>
      <c r="C44" s="65" t="s">
        <v>154</v>
      </c>
      <c r="D44" s="51"/>
      <c r="E44" s="51" t="s">
        <v>192</v>
      </c>
      <c r="F44" s="207">
        <f t="shared" si="0"/>
        <v>2417520</v>
      </c>
      <c r="G44" s="97">
        <f t="shared" si="1"/>
        <v>2417520</v>
      </c>
      <c r="H44" s="97">
        <v>2417520</v>
      </c>
      <c r="I44" s="97">
        <v>0</v>
      </c>
      <c r="J44" s="97">
        <v>0</v>
      </c>
      <c r="K44" s="97">
        <v>0</v>
      </c>
      <c r="L44" s="97">
        <v>0</v>
      </c>
      <c r="M44" s="68"/>
      <c r="N44" s="68"/>
      <c r="O44" s="97">
        <v>0</v>
      </c>
      <c r="P44" s="97">
        <v>0</v>
      </c>
      <c r="Q44" s="97">
        <v>0</v>
      </c>
      <c r="R44" s="97">
        <v>0</v>
      </c>
      <c r="S44" s="97">
        <v>0</v>
      </c>
      <c r="T44" s="97">
        <v>0</v>
      </c>
      <c r="U44" s="97">
        <v>0</v>
      </c>
      <c r="V44" s="68"/>
    </row>
    <row r="45" ht="13.5" customHeight="1" spans="1:22">
      <c r="A45" s="51">
        <v>220</v>
      </c>
      <c r="B45" s="51"/>
      <c r="C45" s="51"/>
      <c r="D45" s="51"/>
      <c r="E45" s="51" t="s">
        <v>193</v>
      </c>
      <c r="F45" s="207">
        <f t="shared" si="0"/>
        <v>317066</v>
      </c>
      <c r="G45" s="97">
        <f t="shared" si="1"/>
        <v>317066</v>
      </c>
      <c r="H45" s="97">
        <v>317066</v>
      </c>
      <c r="I45" s="97">
        <v>0</v>
      </c>
      <c r="J45" s="97">
        <v>0</v>
      </c>
      <c r="K45" s="97">
        <v>0</v>
      </c>
      <c r="L45" s="97">
        <v>0</v>
      </c>
      <c r="M45" s="68"/>
      <c r="N45" s="68"/>
      <c r="O45" s="97">
        <v>0</v>
      </c>
      <c r="P45" s="97">
        <v>0</v>
      </c>
      <c r="Q45" s="97">
        <v>0</v>
      </c>
      <c r="R45" s="97">
        <v>0</v>
      </c>
      <c r="S45" s="97">
        <v>0</v>
      </c>
      <c r="T45" s="97">
        <v>0</v>
      </c>
      <c r="U45" s="97">
        <v>0</v>
      </c>
      <c r="V45" s="68"/>
    </row>
    <row r="46" ht="13.5" customHeight="1" spans="1:22">
      <c r="A46" s="51"/>
      <c r="B46" s="65" t="s">
        <v>151</v>
      </c>
      <c r="C46" s="51"/>
      <c r="D46" s="51"/>
      <c r="E46" s="51" t="s">
        <v>194</v>
      </c>
      <c r="F46" s="207">
        <f t="shared" si="0"/>
        <v>317066</v>
      </c>
      <c r="G46" s="97">
        <f t="shared" si="1"/>
        <v>317066</v>
      </c>
      <c r="H46" s="97">
        <v>317066</v>
      </c>
      <c r="I46" s="97">
        <v>0</v>
      </c>
      <c r="J46" s="97">
        <v>0</v>
      </c>
      <c r="K46" s="97">
        <v>0</v>
      </c>
      <c r="L46" s="97">
        <v>0</v>
      </c>
      <c r="M46" s="68"/>
      <c r="N46" s="68"/>
      <c r="O46" s="97">
        <v>0</v>
      </c>
      <c r="P46" s="97">
        <v>0</v>
      </c>
      <c r="Q46" s="97">
        <v>0</v>
      </c>
      <c r="R46" s="97">
        <v>0</v>
      </c>
      <c r="S46" s="97">
        <v>0</v>
      </c>
      <c r="T46" s="97">
        <v>0</v>
      </c>
      <c r="U46" s="97">
        <v>0</v>
      </c>
      <c r="V46" s="68"/>
    </row>
    <row r="47" ht="13.5" customHeight="1" spans="1:22">
      <c r="A47" s="51"/>
      <c r="B47" s="65"/>
      <c r="C47" s="65" t="s">
        <v>151</v>
      </c>
      <c r="D47" s="51"/>
      <c r="E47" s="51" t="s">
        <v>152</v>
      </c>
      <c r="F47" s="207">
        <f t="shared" si="0"/>
        <v>317066</v>
      </c>
      <c r="G47" s="97">
        <f t="shared" si="1"/>
        <v>317066</v>
      </c>
      <c r="H47" s="97">
        <v>317066</v>
      </c>
      <c r="I47" s="97">
        <v>0</v>
      </c>
      <c r="J47" s="97">
        <v>0</v>
      </c>
      <c r="K47" s="97">
        <v>0</v>
      </c>
      <c r="L47" s="97">
        <v>0</v>
      </c>
      <c r="M47" s="68"/>
      <c r="N47" s="68"/>
      <c r="O47" s="97">
        <v>0</v>
      </c>
      <c r="P47" s="97">
        <v>0</v>
      </c>
      <c r="Q47" s="97">
        <v>0</v>
      </c>
      <c r="R47" s="97">
        <v>0</v>
      </c>
      <c r="S47" s="97">
        <v>0</v>
      </c>
      <c r="T47" s="97">
        <v>0</v>
      </c>
      <c r="U47" s="97">
        <v>0</v>
      </c>
      <c r="V47" s="68"/>
    </row>
    <row r="48" ht="13.5" customHeight="1" spans="1:22">
      <c r="A48" s="49">
        <v>220</v>
      </c>
      <c r="B48" s="65" t="s">
        <v>151</v>
      </c>
      <c r="C48" s="65" t="s">
        <v>151</v>
      </c>
      <c r="D48" s="49"/>
      <c r="E48" s="51" t="s">
        <v>152</v>
      </c>
      <c r="F48" s="207">
        <f t="shared" si="0"/>
        <v>317066</v>
      </c>
      <c r="G48" s="97">
        <f t="shared" si="1"/>
        <v>317066</v>
      </c>
      <c r="H48" s="97">
        <v>317066</v>
      </c>
      <c r="I48" s="97">
        <v>0</v>
      </c>
      <c r="J48" s="97">
        <v>0</v>
      </c>
      <c r="K48" s="97">
        <v>0</v>
      </c>
      <c r="L48" s="97">
        <v>0</v>
      </c>
      <c r="M48" s="68"/>
      <c r="N48" s="68"/>
      <c r="O48" s="97">
        <v>0</v>
      </c>
      <c r="P48" s="97">
        <v>0</v>
      </c>
      <c r="Q48" s="97">
        <v>0</v>
      </c>
      <c r="R48" s="97">
        <v>0</v>
      </c>
      <c r="S48" s="97">
        <v>0</v>
      </c>
      <c r="T48" s="97">
        <v>0</v>
      </c>
      <c r="U48" s="97">
        <v>0</v>
      </c>
      <c r="V48" s="68"/>
    </row>
  </sheetData>
  <mergeCells count="15">
    <mergeCell ref="A2:Q2"/>
    <mergeCell ref="A3:V3"/>
    <mergeCell ref="A5:C5"/>
    <mergeCell ref="G5:I5"/>
    <mergeCell ref="J5:L5"/>
    <mergeCell ref="S5:V5"/>
    <mergeCell ref="D5:D6"/>
    <mergeCell ref="E5:E6"/>
    <mergeCell ref="F5:F6"/>
    <mergeCell ref="M5:M6"/>
    <mergeCell ref="N5:N6"/>
    <mergeCell ref="O5:O6"/>
    <mergeCell ref="P5:P6"/>
    <mergeCell ref="Q5:Q6"/>
    <mergeCell ref="R5:R6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55"/>
  <sheetViews>
    <sheetView showGridLines="0" showZeros="0" workbookViewId="0">
      <selection activeCell="O21" sqref="O21"/>
    </sheetView>
  </sheetViews>
  <sheetFormatPr defaultColWidth="9.16666666666667" defaultRowHeight="18" customHeight="1"/>
  <cols>
    <col min="1" max="1" width="3.83333333333333" style="179" customWidth="1"/>
    <col min="2" max="3" width="4.33333333333333" style="180" customWidth="1"/>
    <col min="4" max="4" width="10.1666666666667" style="3" customWidth="1"/>
    <col min="5" max="5" width="34.1666666666667" style="4" customWidth="1"/>
    <col min="6" max="6" width="17.5" style="114" customWidth="1"/>
    <col min="7" max="7" width="14" style="114" customWidth="1"/>
    <col min="8" max="8" width="18.1666666666667" style="114" customWidth="1"/>
    <col min="9" max="9" width="13.5" style="114" customWidth="1"/>
    <col min="10" max="10" width="19.5" style="114" customWidth="1"/>
    <col min="11" max="11" width="13.5" style="1" customWidth="1"/>
    <col min="12" max="24" width="10.5" style="1" customWidth="1"/>
    <col min="25" max="251" width="10.6666666666667" style="1" customWidth="1"/>
    <col min="252" max="253" width="10.6666666666667" customWidth="1"/>
  </cols>
  <sheetData>
    <row r="1" customHeight="1" spans="1:24">
      <c r="A1" s="181"/>
      <c r="B1" s="181"/>
      <c r="C1" s="181"/>
      <c r="D1" s="182"/>
      <c r="E1" s="183"/>
      <c r="F1" s="182"/>
      <c r="G1" s="182"/>
      <c r="H1" s="182"/>
      <c r="I1" s="182"/>
      <c r="J1" s="182"/>
      <c r="X1" s="182" t="s">
        <v>195</v>
      </c>
    </row>
    <row r="2" customHeight="1" spans="1:24">
      <c r="A2" s="184" t="s">
        <v>196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</row>
    <row r="3" s="7" customFormat="1" customHeight="1" spans="1:24">
      <c r="A3" s="185" t="s">
        <v>1</v>
      </c>
      <c r="B3" s="185"/>
      <c r="C3" s="185"/>
      <c r="D3" s="186"/>
      <c r="E3" s="183"/>
      <c r="F3" s="187"/>
      <c r="G3" s="182"/>
      <c r="H3" s="187"/>
      <c r="I3" s="187"/>
      <c r="J3" s="187"/>
      <c r="X3" s="8" t="s">
        <v>6</v>
      </c>
    </row>
    <row r="4" s="7" customFormat="1" customHeight="1" spans="1:24">
      <c r="A4" s="13" t="s">
        <v>117</v>
      </c>
      <c r="B4" s="13"/>
      <c r="C4" s="13"/>
      <c r="D4" s="188" t="s">
        <v>118</v>
      </c>
      <c r="E4" s="189" t="s">
        <v>119</v>
      </c>
      <c r="F4" s="12" t="s">
        <v>197</v>
      </c>
      <c r="G4" s="14" t="s">
        <v>198</v>
      </c>
      <c r="H4" s="14"/>
      <c r="I4" s="14"/>
      <c r="J4" s="14"/>
      <c r="K4" s="124" t="s">
        <v>199</v>
      </c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96" t="s">
        <v>200</v>
      </c>
      <c r="W4" s="11" t="s">
        <v>201</v>
      </c>
      <c r="X4" s="167" t="s">
        <v>202</v>
      </c>
    </row>
    <row r="5" s="7" customFormat="1" ht="38.25" customHeight="1" spans="1:24">
      <c r="A5" s="13" t="s">
        <v>122</v>
      </c>
      <c r="B5" s="13" t="s">
        <v>123</v>
      </c>
      <c r="C5" s="13" t="s">
        <v>124</v>
      </c>
      <c r="D5" s="188"/>
      <c r="E5" s="189"/>
      <c r="F5" s="12"/>
      <c r="G5" s="15" t="s">
        <v>197</v>
      </c>
      <c r="H5" s="15" t="s">
        <v>203</v>
      </c>
      <c r="I5" s="15" t="s">
        <v>204</v>
      </c>
      <c r="J5" s="15" t="s">
        <v>205</v>
      </c>
      <c r="K5" s="15" t="s">
        <v>197</v>
      </c>
      <c r="L5" s="15" t="s">
        <v>203</v>
      </c>
      <c r="M5" s="15" t="s">
        <v>205</v>
      </c>
      <c r="N5" s="15" t="s">
        <v>204</v>
      </c>
      <c r="O5" s="15" t="s">
        <v>206</v>
      </c>
      <c r="P5" s="15" t="s">
        <v>207</v>
      </c>
      <c r="Q5" s="15" t="s">
        <v>208</v>
      </c>
      <c r="R5" s="15" t="s">
        <v>209</v>
      </c>
      <c r="S5" s="15" t="s">
        <v>210</v>
      </c>
      <c r="T5" s="15" t="s">
        <v>211</v>
      </c>
      <c r="U5" s="15" t="s">
        <v>212</v>
      </c>
      <c r="V5" s="11"/>
      <c r="W5" s="11"/>
      <c r="X5" s="167"/>
    </row>
    <row r="6" customHeight="1" spans="1:25">
      <c r="A6" s="190" t="s">
        <v>100</v>
      </c>
      <c r="B6" s="190" t="s">
        <v>100</v>
      </c>
      <c r="C6" s="190" t="s">
        <v>100</v>
      </c>
      <c r="D6" s="16" t="s">
        <v>100</v>
      </c>
      <c r="E6" s="16" t="s">
        <v>100</v>
      </c>
      <c r="F6" s="16">
        <v>1</v>
      </c>
      <c r="G6" s="16">
        <v>2</v>
      </c>
      <c r="H6" s="16">
        <v>3</v>
      </c>
      <c r="I6" s="16">
        <v>4</v>
      </c>
      <c r="J6" s="16">
        <v>5</v>
      </c>
      <c r="K6" s="16">
        <v>6</v>
      </c>
      <c r="L6" s="16">
        <v>7</v>
      </c>
      <c r="M6" s="16">
        <v>8</v>
      </c>
      <c r="N6" s="16">
        <v>9</v>
      </c>
      <c r="O6" s="16">
        <v>10</v>
      </c>
      <c r="P6" s="16">
        <v>11</v>
      </c>
      <c r="Q6" s="16">
        <v>12</v>
      </c>
      <c r="R6" s="16">
        <v>13</v>
      </c>
      <c r="S6" s="16">
        <v>14</v>
      </c>
      <c r="T6" s="16">
        <v>15</v>
      </c>
      <c r="U6" s="16">
        <v>16</v>
      </c>
      <c r="V6" s="16">
        <v>17</v>
      </c>
      <c r="W6" s="16">
        <v>18</v>
      </c>
      <c r="X6" s="16">
        <v>19</v>
      </c>
      <c r="Y6" s="178"/>
    </row>
    <row r="7" s="2" customFormat="1" customHeight="1" spans="1:25">
      <c r="A7" s="191"/>
      <c r="B7" s="191"/>
      <c r="C7" s="191"/>
      <c r="D7" s="17"/>
      <c r="E7" s="18"/>
      <c r="F7" s="192">
        <f>G7+K7</f>
        <v>13767974</v>
      </c>
      <c r="G7" s="20">
        <f>H7+I7+J7</f>
        <v>13467974</v>
      </c>
      <c r="H7" s="21">
        <f>H8+H21+H25+H29+H33+H37+H44+H41</f>
        <v>11717614</v>
      </c>
      <c r="I7" s="21">
        <f t="shared" ref="H7:J7" si="0">I8+I21+I25+I29+I33+I37+I44</f>
        <v>504256</v>
      </c>
      <c r="J7" s="21">
        <v>1246104</v>
      </c>
      <c r="K7" s="21">
        <v>300000</v>
      </c>
      <c r="L7" s="19"/>
      <c r="M7" s="20"/>
      <c r="N7" s="21">
        <v>300000</v>
      </c>
      <c r="O7" s="21"/>
      <c r="P7" s="21"/>
      <c r="Q7" s="21"/>
      <c r="R7" s="21"/>
      <c r="S7" s="19"/>
      <c r="T7" s="20"/>
      <c r="U7" s="19"/>
      <c r="V7" s="20"/>
      <c r="W7" s="21"/>
      <c r="X7" s="19"/>
      <c r="Y7" s="178"/>
    </row>
    <row r="8" customFormat="1" customHeight="1" spans="1:25">
      <c r="A8" s="54" t="s">
        <v>147</v>
      </c>
      <c r="B8" s="55"/>
      <c r="C8" s="55"/>
      <c r="D8" s="56"/>
      <c r="E8" s="57" t="s">
        <v>148</v>
      </c>
      <c r="F8" s="192">
        <f t="shared" ref="F7:F47" si="1">G8+K8</f>
        <v>7039091</v>
      </c>
      <c r="G8" s="20">
        <f>H8+I8+J8</f>
        <v>6739091</v>
      </c>
      <c r="H8" s="193">
        <f>H9+H15+H18</f>
        <v>5418163</v>
      </c>
      <c r="I8" s="193">
        <f t="shared" ref="H8:J8" si="2">I9+I15+I18</f>
        <v>381112</v>
      </c>
      <c r="J8" s="193">
        <f t="shared" si="2"/>
        <v>939816</v>
      </c>
      <c r="K8" s="194">
        <v>300000</v>
      </c>
      <c r="L8" s="194"/>
      <c r="M8" s="195"/>
      <c r="N8" s="194">
        <v>300000</v>
      </c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"/>
    </row>
    <row r="9" customFormat="1" customHeight="1" spans="1:24">
      <c r="A9" s="58"/>
      <c r="B9" s="59" t="s">
        <v>149</v>
      </c>
      <c r="C9" s="55"/>
      <c r="D9" s="56"/>
      <c r="E9" s="57" t="s">
        <v>150</v>
      </c>
      <c r="F9" s="192">
        <f t="shared" si="1"/>
        <v>6021994</v>
      </c>
      <c r="G9" s="136">
        <v>6021994</v>
      </c>
      <c r="H9" s="137">
        <v>5071310</v>
      </c>
      <c r="I9" s="137">
        <v>247312</v>
      </c>
      <c r="J9" s="137">
        <v>895356</v>
      </c>
      <c r="K9" s="136"/>
      <c r="L9" s="136"/>
      <c r="M9" s="136"/>
      <c r="N9" s="136"/>
      <c r="O9" s="137"/>
      <c r="P9" s="137"/>
      <c r="Q9" s="136"/>
      <c r="R9" s="136"/>
      <c r="S9" s="136"/>
      <c r="T9" s="136"/>
      <c r="U9" s="136"/>
      <c r="V9" s="136"/>
      <c r="W9" s="136"/>
      <c r="X9" s="136"/>
    </row>
    <row r="10" customFormat="1" customHeight="1" spans="1:24">
      <c r="A10" s="58"/>
      <c r="B10" s="59"/>
      <c r="C10" s="55" t="s">
        <v>151</v>
      </c>
      <c r="D10" s="56"/>
      <c r="E10" s="60" t="s">
        <v>152</v>
      </c>
      <c r="F10" s="192">
        <f t="shared" si="1"/>
        <v>6021994</v>
      </c>
      <c r="G10" s="136">
        <v>6021994</v>
      </c>
      <c r="H10" s="137">
        <v>5071310</v>
      </c>
      <c r="I10" s="137">
        <v>247312</v>
      </c>
      <c r="J10" s="137">
        <v>895356</v>
      </c>
      <c r="K10" s="136"/>
      <c r="L10" s="137"/>
      <c r="M10" s="137"/>
      <c r="N10" s="137"/>
      <c r="O10" s="137"/>
      <c r="P10" s="137"/>
      <c r="Q10" s="137"/>
      <c r="R10" s="137"/>
      <c r="S10" s="137"/>
      <c r="T10" s="137"/>
      <c r="U10" s="136"/>
      <c r="V10" s="136"/>
      <c r="W10" s="136"/>
      <c r="X10" s="136"/>
    </row>
    <row r="11" customFormat="1" customHeight="1" spans="1:24">
      <c r="A11" s="58" t="s">
        <v>147</v>
      </c>
      <c r="B11" s="55" t="s">
        <v>153</v>
      </c>
      <c r="C11" s="59" t="s">
        <v>151</v>
      </c>
      <c r="D11" s="56"/>
      <c r="E11" s="60" t="s">
        <v>152</v>
      </c>
      <c r="F11" s="192">
        <f t="shared" si="1"/>
        <v>6021994</v>
      </c>
      <c r="G11" s="136">
        <v>6021994</v>
      </c>
      <c r="H11" s="137">
        <v>5071310</v>
      </c>
      <c r="I11" s="137">
        <v>247312</v>
      </c>
      <c r="J11" s="137">
        <v>895356</v>
      </c>
      <c r="K11" s="136"/>
      <c r="L11" s="136"/>
      <c r="M11" s="137"/>
      <c r="N11" s="137"/>
      <c r="O11" s="137"/>
      <c r="P11" s="137"/>
      <c r="Q11" s="137"/>
      <c r="R11" s="137"/>
      <c r="S11" s="137"/>
      <c r="T11" s="137"/>
      <c r="U11" s="137"/>
      <c r="V11" s="136"/>
      <c r="W11" s="136"/>
      <c r="X11" s="137"/>
    </row>
    <row r="12" customFormat="1" customHeight="1" spans="1:24">
      <c r="A12" s="58"/>
      <c r="B12" s="55" t="s">
        <v>153</v>
      </c>
      <c r="C12" s="59"/>
      <c r="D12" s="56"/>
      <c r="E12" s="57" t="s">
        <v>150</v>
      </c>
      <c r="F12" s="192">
        <f t="shared" si="1"/>
        <v>300000</v>
      </c>
      <c r="G12" s="136"/>
      <c r="H12" s="137"/>
      <c r="I12" s="137"/>
      <c r="J12" s="137"/>
      <c r="K12" s="137">
        <v>300000</v>
      </c>
      <c r="L12" s="137"/>
      <c r="M12" s="137"/>
      <c r="N12" s="137">
        <v>300000</v>
      </c>
      <c r="O12" s="137"/>
      <c r="P12" s="137"/>
      <c r="Q12" s="137"/>
      <c r="R12" s="137"/>
      <c r="S12" s="137"/>
      <c r="T12" s="137"/>
      <c r="U12" s="137"/>
      <c r="V12" s="136"/>
      <c r="W12" s="136"/>
      <c r="X12" s="137"/>
    </row>
    <row r="13" customFormat="1" customHeight="1" spans="1:24">
      <c r="A13" s="54"/>
      <c r="B13" s="59"/>
      <c r="C13" s="59" t="s">
        <v>154</v>
      </c>
      <c r="D13" s="60"/>
      <c r="E13" s="57" t="s">
        <v>155</v>
      </c>
      <c r="F13" s="192">
        <f t="shared" si="1"/>
        <v>300000</v>
      </c>
      <c r="G13" s="136">
        <f>H13+I13+J13</f>
        <v>0</v>
      </c>
      <c r="H13" s="137"/>
      <c r="I13" s="137"/>
      <c r="J13" s="137"/>
      <c r="K13" s="137">
        <v>300000</v>
      </c>
      <c r="L13" s="137"/>
      <c r="M13" s="137"/>
      <c r="N13" s="137">
        <v>300000</v>
      </c>
      <c r="O13" s="137"/>
      <c r="P13" s="137"/>
      <c r="Q13" s="137"/>
      <c r="R13" s="137"/>
      <c r="S13" s="137"/>
      <c r="T13" s="137"/>
      <c r="U13" s="137"/>
      <c r="V13" s="136"/>
      <c r="W13" s="136"/>
      <c r="X13" s="137"/>
    </row>
    <row r="14" customFormat="1" customHeight="1" spans="1:24">
      <c r="A14" s="54" t="s">
        <v>147</v>
      </c>
      <c r="B14" s="59" t="s">
        <v>153</v>
      </c>
      <c r="C14" s="59" t="s">
        <v>154</v>
      </c>
      <c r="D14" s="60"/>
      <c r="E14" s="57" t="s">
        <v>155</v>
      </c>
      <c r="F14" s="192">
        <f t="shared" si="1"/>
        <v>300000</v>
      </c>
      <c r="G14" s="136">
        <f>H14+I14+J14</f>
        <v>0</v>
      </c>
      <c r="H14" s="137"/>
      <c r="I14" s="137"/>
      <c r="J14" s="137"/>
      <c r="K14" s="137">
        <v>300000</v>
      </c>
      <c r="L14" s="137"/>
      <c r="M14" s="137"/>
      <c r="N14" s="137">
        <v>300000</v>
      </c>
      <c r="O14" s="137"/>
      <c r="P14" s="137"/>
      <c r="Q14" s="137"/>
      <c r="R14" s="137"/>
      <c r="S14" s="137"/>
      <c r="T14" s="137"/>
      <c r="U14" s="137"/>
      <c r="V14" s="137"/>
      <c r="W14" s="137"/>
      <c r="X14" s="137"/>
    </row>
    <row r="15" customFormat="1" customHeight="1" spans="1:24">
      <c r="A15" s="54"/>
      <c r="B15" s="59" t="s">
        <v>156</v>
      </c>
      <c r="C15" s="59"/>
      <c r="D15" s="60"/>
      <c r="E15" s="60" t="s">
        <v>157</v>
      </c>
      <c r="F15" s="192">
        <f t="shared" si="1"/>
        <v>283435</v>
      </c>
      <c r="G15" s="136">
        <v>283435</v>
      </c>
      <c r="H15" s="137">
        <v>243895</v>
      </c>
      <c r="I15" s="137">
        <v>10200</v>
      </c>
      <c r="J15" s="137">
        <v>29340</v>
      </c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</row>
    <row r="16" customFormat="1" customHeight="1" spans="1:24">
      <c r="A16" s="54"/>
      <c r="B16" s="59"/>
      <c r="C16" s="59" t="s">
        <v>151</v>
      </c>
      <c r="D16" s="60"/>
      <c r="E16" s="60" t="s">
        <v>152</v>
      </c>
      <c r="F16" s="192">
        <f t="shared" si="1"/>
        <v>283435</v>
      </c>
      <c r="G16" s="136">
        <v>283435</v>
      </c>
      <c r="H16" s="137">
        <v>243895</v>
      </c>
      <c r="I16" s="137">
        <v>10200</v>
      </c>
      <c r="J16" s="137">
        <v>29340</v>
      </c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</row>
    <row r="17" customFormat="1" customHeight="1" spans="1:24">
      <c r="A17" s="54" t="s">
        <v>147</v>
      </c>
      <c r="B17" s="59" t="s">
        <v>156</v>
      </c>
      <c r="C17" s="59" t="s">
        <v>151</v>
      </c>
      <c r="D17" s="60"/>
      <c r="E17" s="60" t="s">
        <v>152</v>
      </c>
      <c r="F17" s="192">
        <f t="shared" si="1"/>
        <v>283435</v>
      </c>
      <c r="G17" s="136">
        <v>283435</v>
      </c>
      <c r="H17" s="137">
        <v>243895</v>
      </c>
      <c r="I17" s="137">
        <v>10200</v>
      </c>
      <c r="J17" s="137">
        <v>29340</v>
      </c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</row>
    <row r="18" customFormat="1" customHeight="1" spans="1:24">
      <c r="A18" s="58"/>
      <c r="B18" s="59" t="s">
        <v>139</v>
      </c>
      <c r="C18" s="55"/>
      <c r="D18" s="56"/>
      <c r="E18" s="60" t="s">
        <v>158</v>
      </c>
      <c r="F18" s="192">
        <f t="shared" si="1"/>
        <v>241678</v>
      </c>
      <c r="G18" s="136">
        <v>241678</v>
      </c>
      <c r="H18" s="137">
        <v>102958</v>
      </c>
      <c r="I18" s="137">
        <v>123600</v>
      </c>
      <c r="J18" s="137">
        <v>15120</v>
      </c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</row>
    <row r="19" customFormat="1" customHeight="1" spans="1:24">
      <c r="A19" s="58"/>
      <c r="B19" s="59"/>
      <c r="C19" s="55" t="s">
        <v>159</v>
      </c>
      <c r="D19" s="56"/>
      <c r="E19" s="56" t="s">
        <v>160</v>
      </c>
      <c r="F19" s="192">
        <f t="shared" si="1"/>
        <v>241678</v>
      </c>
      <c r="G19" s="136">
        <v>241678</v>
      </c>
      <c r="H19" s="137">
        <v>102958</v>
      </c>
      <c r="I19" s="137">
        <v>123600</v>
      </c>
      <c r="J19" s="137">
        <v>15120</v>
      </c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</row>
    <row r="20" customFormat="1" customHeight="1" spans="1:24">
      <c r="A20" s="54" t="s">
        <v>147</v>
      </c>
      <c r="B20" s="59" t="s">
        <v>139</v>
      </c>
      <c r="C20" s="59" t="s">
        <v>159</v>
      </c>
      <c r="D20" s="60"/>
      <c r="E20" s="56" t="s">
        <v>160</v>
      </c>
      <c r="F20" s="192">
        <f t="shared" si="1"/>
        <v>241678</v>
      </c>
      <c r="G20" s="136">
        <v>241678</v>
      </c>
      <c r="H20" s="137">
        <v>102958</v>
      </c>
      <c r="I20" s="137">
        <v>123600</v>
      </c>
      <c r="J20" s="137">
        <v>15120</v>
      </c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</row>
    <row r="21" customFormat="1" customHeight="1" spans="1:24">
      <c r="A21" s="61" t="s">
        <v>161</v>
      </c>
      <c r="B21" s="59"/>
      <c r="C21" s="55"/>
      <c r="D21" s="56"/>
      <c r="E21" s="57" t="s">
        <v>162</v>
      </c>
      <c r="F21" s="192">
        <f t="shared" si="1"/>
        <v>941823</v>
      </c>
      <c r="G21" s="137">
        <v>941823</v>
      </c>
      <c r="H21" s="137">
        <v>826503</v>
      </c>
      <c r="I21" s="137">
        <v>24600</v>
      </c>
      <c r="J21" s="137">
        <v>90720</v>
      </c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</row>
    <row r="22" customFormat="1" customHeight="1" spans="1:24">
      <c r="A22" s="58"/>
      <c r="B22" s="62" t="s">
        <v>163</v>
      </c>
      <c r="C22" s="59"/>
      <c r="D22" s="56"/>
      <c r="E22" s="57" t="s">
        <v>164</v>
      </c>
      <c r="F22" s="192">
        <f t="shared" si="1"/>
        <v>941823</v>
      </c>
      <c r="G22" s="137">
        <v>941823</v>
      </c>
      <c r="H22" s="137">
        <v>826503</v>
      </c>
      <c r="I22" s="137">
        <v>24600</v>
      </c>
      <c r="J22" s="137">
        <v>90720</v>
      </c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</row>
    <row r="23" customFormat="1" customHeight="1" spans="1:24">
      <c r="A23" s="54"/>
      <c r="B23" s="59"/>
      <c r="C23" s="59" t="s">
        <v>151</v>
      </c>
      <c r="D23" s="60"/>
      <c r="E23" s="57" t="s">
        <v>152</v>
      </c>
      <c r="F23" s="192">
        <f t="shared" si="1"/>
        <v>941823</v>
      </c>
      <c r="G23" s="137">
        <v>941823</v>
      </c>
      <c r="H23" s="137">
        <v>826503</v>
      </c>
      <c r="I23" s="137">
        <v>24600</v>
      </c>
      <c r="J23" s="137">
        <v>90720</v>
      </c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</row>
    <row r="24" customFormat="1" customHeight="1" spans="1:24">
      <c r="A24" s="61" t="s">
        <v>161</v>
      </c>
      <c r="B24" s="59" t="s">
        <v>165</v>
      </c>
      <c r="C24" s="62" t="s">
        <v>166</v>
      </c>
      <c r="D24" s="56"/>
      <c r="E24" s="57" t="s">
        <v>152</v>
      </c>
      <c r="F24" s="192">
        <f t="shared" si="1"/>
        <v>941823</v>
      </c>
      <c r="G24" s="137">
        <v>941823</v>
      </c>
      <c r="H24" s="137">
        <v>826503</v>
      </c>
      <c r="I24" s="137">
        <v>24600</v>
      </c>
      <c r="J24" s="137">
        <v>90720</v>
      </c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</row>
    <row r="25" customFormat="1" customHeight="1" spans="1:24">
      <c r="A25" s="61" t="s">
        <v>167</v>
      </c>
      <c r="B25" s="59"/>
      <c r="C25" s="55"/>
      <c r="D25" s="56"/>
      <c r="E25" s="57" t="s">
        <v>168</v>
      </c>
      <c r="F25" s="192">
        <f t="shared" si="1"/>
        <v>417318</v>
      </c>
      <c r="G25" s="137">
        <v>417318</v>
      </c>
      <c r="H25" s="137">
        <v>356514</v>
      </c>
      <c r="I25" s="137">
        <v>10884</v>
      </c>
      <c r="J25" s="137">
        <v>49920</v>
      </c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</row>
    <row r="26" customFormat="1" customHeight="1" spans="1:24">
      <c r="A26" s="58"/>
      <c r="B26" s="62" t="s">
        <v>166</v>
      </c>
      <c r="C26" s="59"/>
      <c r="D26" s="56"/>
      <c r="E26" s="57" t="s">
        <v>169</v>
      </c>
      <c r="F26" s="192">
        <f t="shared" si="1"/>
        <v>417318</v>
      </c>
      <c r="G26" s="137">
        <v>417318</v>
      </c>
      <c r="H26" s="137">
        <v>356514</v>
      </c>
      <c r="I26" s="137">
        <v>10884</v>
      </c>
      <c r="J26" s="137">
        <v>49920</v>
      </c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</row>
    <row r="27" customFormat="1" customHeight="1" spans="1:24">
      <c r="A27" s="54"/>
      <c r="B27" s="59"/>
      <c r="C27" s="59" t="s">
        <v>170</v>
      </c>
      <c r="D27" s="60"/>
      <c r="E27" s="60" t="s">
        <v>171</v>
      </c>
      <c r="F27" s="192">
        <f t="shared" si="1"/>
        <v>417318</v>
      </c>
      <c r="G27" s="137">
        <v>417318</v>
      </c>
      <c r="H27" s="137">
        <v>356514</v>
      </c>
      <c r="I27" s="137">
        <v>10884</v>
      </c>
      <c r="J27" s="137">
        <v>49920</v>
      </c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</row>
    <row r="28" customFormat="1" customHeight="1" spans="1:24">
      <c r="A28" s="54" t="s">
        <v>172</v>
      </c>
      <c r="B28" s="59" t="s">
        <v>151</v>
      </c>
      <c r="C28" s="59" t="s">
        <v>170</v>
      </c>
      <c r="D28" s="60"/>
      <c r="E28" s="60" t="s">
        <v>171</v>
      </c>
      <c r="F28" s="192">
        <f t="shared" si="1"/>
        <v>417318</v>
      </c>
      <c r="G28" s="137">
        <v>417318</v>
      </c>
      <c r="H28" s="137">
        <v>356514</v>
      </c>
      <c r="I28" s="137">
        <v>10884</v>
      </c>
      <c r="J28" s="137">
        <v>49920</v>
      </c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</row>
    <row r="29" customFormat="1" customHeight="1" spans="1:24">
      <c r="A29" s="61" t="s">
        <v>173</v>
      </c>
      <c r="B29" s="59"/>
      <c r="C29" s="55"/>
      <c r="D29" s="56"/>
      <c r="E29" s="57" t="s">
        <v>174</v>
      </c>
      <c r="F29" s="192">
        <f t="shared" si="1"/>
        <v>36012</v>
      </c>
      <c r="G29" s="137">
        <v>36012</v>
      </c>
      <c r="H29" s="137">
        <v>8640</v>
      </c>
      <c r="I29" s="137">
        <v>252</v>
      </c>
      <c r="J29" s="137">
        <v>27120</v>
      </c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</row>
    <row r="30" customFormat="1" customHeight="1" spans="1:24">
      <c r="A30" s="58"/>
      <c r="B30" s="62" t="s">
        <v>175</v>
      </c>
      <c r="C30" s="59"/>
      <c r="D30" s="56"/>
      <c r="E30" s="57" t="s">
        <v>176</v>
      </c>
      <c r="F30" s="192">
        <f t="shared" si="1"/>
        <v>36012</v>
      </c>
      <c r="G30" s="137">
        <v>36012</v>
      </c>
      <c r="H30" s="137">
        <v>8640</v>
      </c>
      <c r="I30" s="137">
        <v>252</v>
      </c>
      <c r="J30" s="137">
        <v>27120</v>
      </c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</row>
    <row r="31" customFormat="1" customHeight="1" spans="1:24">
      <c r="A31" s="54"/>
      <c r="B31" s="59"/>
      <c r="C31" s="59" t="s">
        <v>154</v>
      </c>
      <c r="D31" s="60"/>
      <c r="E31" s="60" t="s">
        <v>177</v>
      </c>
      <c r="F31" s="192">
        <f t="shared" si="1"/>
        <v>36012</v>
      </c>
      <c r="G31" s="137">
        <v>36012</v>
      </c>
      <c r="H31" s="137">
        <v>8640</v>
      </c>
      <c r="I31" s="137">
        <v>252</v>
      </c>
      <c r="J31" s="137">
        <v>27120</v>
      </c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</row>
    <row r="32" customFormat="1" customHeight="1" spans="1:24">
      <c r="A32" s="54" t="s">
        <v>178</v>
      </c>
      <c r="B32" s="59" t="s">
        <v>179</v>
      </c>
      <c r="C32" s="59" t="s">
        <v>154</v>
      </c>
      <c r="D32" s="60"/>
      <c r="E32" s="60" t="s">
        <v>177</v>
      </c>
      <c r="F32" s="192">
        <f t="shared" si="1"/>
        <v>36012</v>
      </c>
      <c r="G32" s="137">
        <v>36012</v>
      </c>
      <c r="H32" s="137">
        <v>8640</v>
      </c>
      <c r="I32" s="137">
        <v>252</v>
      </c>
      <c r="J32" s="137">
        <v>27120</v>
      </c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</row>
    <row r="33" customFormat="1" customHeight="1" spans="1:24">
      <c r="A33" s="54" t="s">
        <v>180</v>
      </c>
      <c r="B33" s="59"/>
      <c r="C33" s="59"/>
      <c r="D33" s="60"/>
      <c r="E33" s="60" t="s">
        <v>181</v>
      </c>
      <c r="F33" s="192">
        <f t="shared" si="1"/>
        <v>14000</v>
      </c>
      <c r="G33" s="137">
        <v>14000</v>
      </c>
      <c r="H33" s="137">
        <v>14000</v>
      </c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</row>
    <row r="34" customFormat="1" customHeight="1" spans="1:24">
      <c r="A34" s="54"/>
      <c r="B34" s="59" t="s">
        <v>153</v>
      </c>
      <c r="C34" s="59"/>
      <c r="D34" s="60"/>
      <c r="E34" s="60" t="s">
        <v>182</v>
      </c>
      <c r="F34" s="192">
        <f t="shared" si="1"/>
        <v>14000</v>
      </c>
      <c r="G34" s="137">
        <v>14000</v>
      </c>
      <c r="H34" s="137">
        <v>14000</v>
      </c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</row>
    <row r="35" customFormat="1" customHeight="1" spans="1:24">
      <c r="A35" s="54"/>
      <c r="B35" s="55"/>
      <c r="C35" s="62" t="s">
        <v>183</v>
      </c>
      <c r="D35" s="56"/>
      <c r="E35" s="57" t="s">
        <v>184</v>
      </c>
      <c r="F35" s="192">
        <f t="shared" si="1"/>
        <v>14000</v>
      </c>
      <c r="G35" s="137">
        <v>14000</v>
      </c>
      <c r="H35" s="137">
        <v>14000</v>
      </c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</row>
    <row r="36" customFormat="1" customHeight="1" spans="1:24">
      <c r="A36" s="61" t="s">
        <v>185</v>
      </c>
      <c r="B36" s="59" t="s">
        <v>153</v>
      </c>
      <c r="C36" s="62" t="s">
        <v>183</v>
      </c>
      <c r="D36" s="56"/>
      <c r="E36" s="57" t="s">
        <v>184</v>
      </c>
      <c r="F36" s="192">
        <f t="shared" si="1"/>
        <v>14000</v>
      </c>
      <c r="G36" s="137">
        <v>14000</v>
      </c>
      <c r="H36" s="137">
        <v>14000</v>
      </c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</row>
    <row r="37" customFormat="1" customHeight="1" spans="1:24">
      <c r="A37" s="54" t="s">
        <v>186</v>
      </c>
      <c r="B37" s="59"/>
      <c r="C37" s="59"/>
      <c r="D37" s="60"/>
      <c r="E37" s="60" t="s">
        <v>187</v>
      </c>
      <c r="F37" s="192">
        <f t="shared" si="1"/>
        <v>2885144</v>
      </c>
      <c r="G37" s="137">
        <v>2885144</v>
      </c>
      <c r="H37" s="137">
        <v>2409932</v>
      </c>
      <c r="I37" s="137">
        <v>72924</v>
      </c>
      <c r="J37" s="137">
        <v>402288</v>
      </c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</row>
    <row r="38" customFormat="1" customHeight="1" spans="1:24">
      <c r="A38" s="54"/>
      <c r="B38" s="59" t="s">
        <v>151</v>
      </c>
      <c r="C38" s="59"/>
      <c r="D38" s="60"/>
      <c r="E38" s="60" t="s">
        <v>188</v>
      </c>
      <c r="F38" s="192">
        <f t="shared" si="1"/>
        <v>2885144</v>
      </c>
      <c r="G38" s="137">
        <v>2885144</v>
      </c>
      <c r="H38" s="137">
        <v>2409932</v>
      </c>
      <c r="I38" s="137">
        <v>72924</v>
      </c>
      <c r="J38" s="137">
        <v>402288</v>
      </c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</row>
    <row r="39" customFormat="1" customHeight="1" spans="1:24">
      <c r="A39" s="54"/>
      <c r="B39" s="59"/>
      <c r="C39" s="59" t="s">
        <v>189</v>
      </c>
      <c r="D39" s="60"/>
      <c r="E39" s="60" t="s">
        <v>160</v>
      </c>
      <c r="F39" s="192">
        <f t="shared" si="1"/>
        <v>2885144</v>
      </c>
      <c r="G39" s="137">
        <v>2885144</v>
      </c>
      <c r="H39" s="137">
        <v>2409932</v>
      </c>
      <c r="I39" s="137">
        <v>72924</v>
      </c>
      <c r="J39" s="137">
        <v>402288</v>
      </c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</row>
    <row r="40" customFormat="1" customHeight="1" spans="1:24">
      <c r="A40" s="54" t="s">
        <v>186</v>
      </c>
      <c r="B40" s="59" t="s">
        <v>151</v>
      </c>
      <c r="C40" s="59" t="s">
        <v>189</v>
      </c>
      <c r="D40" s="60"/>
      <c r="E40" s="60" t="s">
        <v>160</v>
      </c>
      <c r="F40" s="192">
        <f t="shared" si="1"/>
        <v>2885144</v>
      </c>
      <c r="G40" s="137">
        <v>2885144</v>
      </c>
      <c r="H40" s="137">
        <v>2409932</v>
      </c>
      <c r="I40" s="137">
        <v>72924</v>
      </c>
      <c r="J40" s="137">
        <v>402288</v>
      </c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</row>
    <row r="41" customFormat="1" customHeight="1" spans="1:24">
      <c r="A41" s="58"/>
      <c r="B41" s="59" t="s">
        <v>190</v>
      </c>
      <c r="C41" s="55"/>
      <c r="D41" s="56"/>
      <c r="E41" s="57" t="s">
        <v>191</v>
      </c>
      <c r="F41" s="192">
        <f t="shared" si="1"/>
        <v>2417520</v>
      </c>
      <c r="G41" s="137">
        <v>2417520</v>
      </c>
      <c r="H41" s="137">
        <v>2417520</v>
      </c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</row>
    <row r="42" customFormat="1" customHeight="1" spans="1:24">
      <c r="A42" s="58"/>
      <c r="B42" s="55"/>
      <c r="C42" s="59" t="s">
        <v>154</v>
      </c>
      <c r="D42" s="56"/>
      <c r="E42" s="60" t="s">
        <v>192</v>
      </c>
      <c r="F42" s="192">
        <f t="shared" si="1"/>
        <v>2417520</v>
      </c>
      <c r="G42" s="137">
        <v>2417520</v>
      </c>
      <c r="H42" s="137">
        <v>2417520</v>
      </c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</row>
    <row r="43" customFormat="1" customHeight="1" spans="1:24">
      <c r="A43" s="54" t="s">
        <v>186</v>
      </c>
      <c r="B43" s="59" t="s">
        <v>190</v>
      </c>
      <c r="C43" s="59" t="s">
        <v>154</v>
      </c>
      <c r="D43" s="60"/>
      <c r="E43" s="60" t="s">
        <v>192</v>
      </c>
      <c r="F43" s="192">
        <f t="shared" si="1"/>
        <v>2417520</v>
      </c>
      <c r="G43" s="137">
        <v>2417520</v>
      </c>
      <c r="H43" s="137">
        <v>2417520</v>
      </c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</row>
    <row r="44" customFormat="1" customHeight="1" spans="1:24">
      <c r="A44" s="51">
        <v>220</v>
      </c>
      <c r="B44" s="63"/>
      <c r="C44" s="63"/>
      <c r="D44" s="64"/>
      <c r="E44" s="60" t="s">
        <v>193</v>
      </c>
      <c r="F44" s="192">
        <f t="shared" si="1"/>
        <v>317066</v>
      </c>
      <c r="G44" s="137">
        <v>317066</v>
      </c>
      <c r="H44" s="137">
        <v>266342</v>
      </c>
      <c r="I44" s="137">
        <v>14484</v>
      </c>
      <c r="J44" s="137">
        <v>36240</v>
      </c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</row>
    <row r="45" customFormat="1" customHeight="1" spans="1:24">
      <c r="A45" s="51"/>
      <c r="B45" s="65" t="s">
        <v>151</v>
      </c>
      <c r="C45" s="51"/>
      <c r="D45" s="66"/>
      <c r="E45" s="60" t="s">
        <v>194</v>
      </c>
      <c r="F45" s="192">
        <f t="shared" si="1"/>
        <v>317066</v>
      </c>
      <c r="G45" s="137">
        <v>317066</v>
      </c>
      <c r="H45" s="137">
        <v>266342</v>
      </c>
      <c r="I45" s="137">
        <v>14484</v>
      </c>
      <c r="J45" s="137">
        <v>36240</v>
      </c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</row>
    <row r="46" customFormat="1" customHeight="1" spans="1:24">
      <c r="A46" s="51"/>
      <c r="B46" s="65"/>
      <c r="C46" s="65" t="s">
        <v>151</v>
      </c>
      <c r="D46" s="66"/>
      <c r="E46" s="60" t="s">
        <v>152</v>
      </c>
      <c r="F46" s="192">
        <f t="shared" si="1"/>
        <v>317066</v>
      </c>
      <c r="G46" s="137">
        <v>317066</v>
      </c>
      <c r="H46" s="137">
        <v>266342</v>
      </c>
      <c r="I46" s="137">
        <v>14484</v>
      </c>
      <c r="J46" s="137">
        <v>36240</v>
      </c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</row>
    <row r="47" customFormat="1" customHeight="1" spans="1:24">
      <c r="A47" s="49">
        <v>220</v>
      </c>
      <c r="B47" s="65" t="s">
        <v>151</v>
      </c>
      <c r="C47" s="65" t="s">
        <v>151</v>
      </c>
      <c r="D47" s="67"/>
      <c r="E47" s="60" t="s">
        <v>152</v>
      </c>
      <c r="F47" s="192">
        <f t="shared" si="1"/>
        <v>317066</v>
      </c>
      <c r="G47" s="137">
        <v>317066</v>
      </c>
      <c r="H47" s="137">
        <v>266342</v>
      </c>
      <c r="I47" s="137">
        <v>14484</v>
      </c>
      <c r="J47" s="137">
        <v>36240</v>
      </c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</row>
    <row r="48" customHeight="1" spans="1:25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</row>
    <row r="49" customHeight="1" spans="1:25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</row>
    <row r="50" customHeight="1" spans="1:25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</row>
    <row r="51" customHeight="1" spans="1:25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</row>
    <row r="52" customHeight="1" spans="1:25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</row>
    <row r="53" customHeight="1" spans="1:25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</row>
    <row r="54" customHeight="1" spans="1:25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</row>
    <row r="55" customHeight="1" spans="1:25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</row>
  </sheetData>
  <mergeCells count="10">
    <mergeCell ref="A2:X2"/>
    <mergeCell ref="A4:C4"/>
    <mergeCell ref="G4:J4"/>
    <mergeCell ref="K4:U4"/>
    <mergeCell ref="D4:D5"/>
    <mergeCell ref="E4:E5"/>
    <mergeCell ref="F4:F5"/>
    <mergeCell ref="V4:V5"/>
    <mergeCell ref="W4:W5"/>
    <mergeCell ref="X4:X5"/>
  </mergeCells>
  <printOptions horizontalCentered="1"/>
  <pageMargins left="0.629861111111111" right="0.629861111111111" top="0.590277777777778" bottom="0.708333333333333" header="0.511805555555556" footer="0.511805555555556"/>
  <pageSetup paperSize="9" scale="62" fitToHeight="100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W67"/>
  <sheetViews>
    <sheetView showGridLines="0" showZeros="0" workbookViewId="0">
      <selection activeCell="A8" sqref="$A8:$XFD45"/>
    </sheetView>
  </sheetViews>
  <sheetFormatPr defaultColWidth="9.16666666666667" defaultRowHeight="11.25"/>
  <cols>
    <col min="1" max="3" width="4" style="115" customWidth="1"/>
    <col min="4" max="4" width="9.16666666666667" style="115" customWidth="1"/>
    <col min="5" max="5" width="27" style="115" customWidth="1"/>
    <col min="6" max="6" width="16.1666666666667" style="115" customWidth="1"/>
    <col min="7" max="7" width="14.5" style="115" customWidth="1"/>
    <col min="8" max="8" width="16.6666666666667" style="115" customWidth="1"/>
    <col min="9" max="9" width="12.3333333333333" style="115" customWidth="1"/>
    <col min="10" max="10" width="14.5" style="115" customWidth="1"/>
    <col min="11" max="11" width="15.3333333333333" style="115" customWidth="1"/>
    <col min="12" max="12" width="9.33333333333333" style="115" customWidth="1"/>
    <col min="13" max="15" width="9.16666666666667" customWidth="1"/>
    <col min="16" max="16" width="13.8333333333333" customWidth="1"/>
    <col min="17" max="18" width="9.16666666666667" customWidth="1"/>
    <col min="19" max="19" width="14.6666666666667" style="115" customWidth="1"/>
    <col min="20" max="20" width="14.1666666666667" style="115" customWidth="1"/>
    <col min="21" max="29" width="9.33333333333333" style="115" customWidth="1"/>
    <col min="30" max="30" width="9.16666666666667" style="115" customWidth="1"/>
    <col min="31" max="31" width="14.5" style="115" customWidth="1"/>
    <col min="32" max="205" width="9.16666666666667" style="115" customWidth="1"/>
  </cols>
  <sheetData>
    <row r="1" s="112" customFormat="1" ht="15" customHeight="1" spans="1:32">
      <c r="A1" s="148"/>
      <c r="B1" s="149"/>
      <c r="C1" s="117"/>
      <c r="D1" s="150"/>
      <c r="E1" s="151"/>
      <c r="F1" s="29"/>
      <c r="G1" s="29"/>
      <c r="H1" s="29"/>
      <c r="I1" s="29"/>
      <c r="J1" s="29"/>
      <c r="K1" s="29"/>
      <c r="L1" s="29"/>
      <c r="M1" s="1"/>
      <c r="N1" s="1"/>
      <c r="O1" s="1"/>
      <c r="P1" s="1"/>
      <c r="Q1" s="1"/>
      <c r="R1" s="1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1" t="s">
        <v>213</v>
      </c>
      <c r="AF1" s="1"/>
    </row>
    <row r="2" s="146" customFormat="1" ht="27" customHeight="1" spans="1:32">
      <c r="A2" s="120" t="s">
        <v>214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77"/>
    </row>
    <row r="3" s="106" customFormat="1" ht="18.75" customHeight="1" spans="1:32">
      <c r="A3" s="121" t="s">
        <v>1</v>
      </c>
      <c r="B3" s="122"/>
      <c r="C3" s="122"/>
      <c r="D3" s="123"/>
      <c r="E3" s="7"/>
      <c r="F3" s="5"/>
      <c r="G3" s="29"/>
      <c r="H3" s="29"/>
      <c r="I3" s="5"/>
      <c r="J3" s="5"/>
      <c r="K3" s="5"/>
      <c r="L3" s="5"/>
      <c r="M3" s="7"/>
      <c r="N3" s="7"/>
      <c r="O3" s="7"/>
      <c r="P3" s="7"/>
      <c r="Q3" s="7"/>
      <c r="R3" s="7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7" t="s">
        <v>6</v>
      </c>
      <c r="AF3" s="35"/>
    </row>
    <row r="4" s="112" customFormat="1" ht="22.5" customHeight="1" spans="1:32">
      <c r="A4" s="152" t="s">
        <v>117</v>
      </c>
      <c r="B4" s="152"/>
      <c r="C4" s="153"/>
      <c r="D4" s="14" t="s">
        <v>118</v>
      </c>
      <c r="E4" s="14" t="s">
        <v>215</v>
      </c>
      <c r="F4" s="14" t="s">
        <v>80</v>
      </c>
      <c r="G4" s="154" t="s">
        <v>203</v>
      </c>
      <c r="H4" s="155"/>
      <c r="I4" s="155"/>
      <c r="J4" s="164"/>
      <c r="K4" s="164"/>
      <c r="L4" s="164"/>
      <c r="M4" s="155"/>
      <c r="N4" s="155"/>
      <c r="O4" s="155"/>
      <c r="P4" s="155"/>
      <c r="Q4" s="155"/>
      <c r="R4" s="155"/>
      <c r="S4" s="155"/>
      <c r="T4" s="174" t="s">
        <v>216</v>
      </c>
      <c r="U4" s="175"/>
      <c r="V4" s="175"/>
      <c r="W4" s="175"/>
      <c r="X4" s="176"/>
      <c r="Y4" s="176"/>
      <c r="Z4" s="176"/>
      <c r="AA4" s="176"/>
      <c r="AB4" s="176"/>
      <c r="AC4" s="176"/>
      <c r="AD4" s="176"/>
      <c r="AE4" s="176"/>
      <c r="AF4" s="1"/>
    </row>
    <row r="5" s="112" customFormat="1" ht="26.25" customHeight="1" spans="1:32">
      <c r="A5" s="14" t="s">
        <v>122</v>
      </c>
      <c r="B5" s="14" t="s">
        <v>123</v>
      </c>
      <c r="C5" s="14" t="s">
        <v>124</v>
      </c>
      <c r="D5" s="14"/>
      <c r="E5" s="14"/>
      <c r="F5" s="13"/>
      <c r="G5" s="128" t="s">
        <v>217</v>
      </c>
      <c r="H5" s="128" t="s">
        <v>218</v>
      </c>
      <c r="I5" s="165" t="s">
        <v>219</v>
      </c>
      <c r="J5" s="14" t="s">
        <v>220</v>
      </c>
      <c r="K5" s="14" t="s">
        <v>221</v>
      </c>
      <c r="L5" s="124" t="s">
        <v>222</v>
      </c>
      <c r="M5" s="166" t="s">
        <v>223</v>
      </c>
      <c r="N5" s="167" t="s">
        <v>224</v>
      </c>
      <c r="O5" s="167" t="s">
        <v>225</v>
      </c>
      <c r="P5" s="167" t="s">
        <v>226</v>
      </c>
      <c r="Q5" s="167" t="s">
        <v>227</v>
      </c>
      <c r="R5" s="167" t="s">
        <v>228</v>
      </c>
      <c r="S5" s="124" t="s">
        <v>229</v>
      </c>
      <c r="T5" s="128" t="s">
        <v>217</v>
      </c>
      <c r="U5" s="128" t="s">
        <v>230</v>
      </c>
      <c r="V5" s="128" t="s">
        <v>231</v>
      </c>
      <c r="W5" s="128" t="s">
        <v>232</v>
      </c>
      <c r="X5" s="125" t="s">
        <v>233</v>
      </c>
      <c r="Y5" s="14" t="s">
        <v>234</v>
      </c>
      <c r="Z5" s="14" t="s">
        <v>235</v>
      </c>
      <c r="AA5" s="14" t="s">
        <v>236</v>
      </c>
      <c r="AB5" s="14" t="s">
        <v>237</v>
      </c>
      <c r="AC5" s="14" t="s">
        <v>238</v>
      </c>
      <c r="AD5" s="14" t="s">
        <v>239</v>
      </c>
      <c r="AE5" s="124" t="s">
        <v>240</v>
      </c>
      <c r="AF5" s="1"/>
    </row>
    <row r="6" ht="43.5" customHeight="1" spans="1:31">
      <c r="A6" s="14"/>
      <c r="B6" s="14"/>
      <c r="C6" s="14"/>
      <c r="D6" s="14"/>
      <c r="E6" s="14"/>
      <c r="F6" s="124"/>
      <c r="G6" s="14"/>
      <c r="H6" s="153"/>
      <c r="I6" s="168"/>
      <c r="J6" s="14"/>
      <c r="K6" s="14"/>
      <c r="L6" s="124"/>
      <c r="M6" s="169"/>
      <c r="N6" s="167"/>
      <c r="O6" s="167"/>
      <c r="P6" s="167"/>
      <c r="Q6" s="167"/>
      <c r="R6" s="167"/>
      <c r="S6" s="124"/>
      <c r="T6" s="14"/>
      <c r="U6" s="14"/>
      <c r="V6" s="14"/>
      <c r="W6" s="13"/>
      <c r="X6" s="125"/>
      <c r="Y6" s="14"/>
      <c r="Z6" s="14"/>
      <c r="AA6" s="14"/>
      <c r="AB6" s="14"/>
      <c r="AC6" s="14"/>
      <c r="AD6" s="14"/>
      <c r="AE6" s="124"/>
    </row>
    <row r="7" s="112" customFormat="1" ht="18.95" customHeight="1" spans="1:32">
      <c r="A7" s="156" t="s">
        <v>100</v>
      </c>
      <c r="B7" s="156" t="s">
        <v>100</v>
      </c>
      <c r="C7" s="156" t="s">
        <v>100</v>
      </c>
      <c r="D7" s="157" t="s">
        <v>100</v>
      </c>
      <c r="E7" s="157" t="s">
        <v>100</v>
      </c>
      <c r="F7" s="157">
        <v>1</v>
      </c>
      <c r="G7" s="157">
        <v>2</v>
      </c>
      <c r="H7" s="158">
        <v>3</v>
      </c>
      <c r="I7" s="170">
        <v>4</v>
      </c>
      <c r="J7" s="157">
        <v>5</v>
      </c>
      <c r="K7" s="156">
        <v>6</v>
      </c>
      <c r="L7" s="157">
        <v>7</v>
      </c>
      <c r="M7" s="171">
        <v>8</v>
      </c>
      <c r="N7" s="171">
        <v>9</v>
      </c>
      <c r="O7" s="172">
        <v>10</v>
      </c>
      <c r="P7" s="172">
        <v>11</v>
      </c>
      <c r="Q7" s="171">
        <v>12</v>
      </c>
      <c r="R7" s="171">
        <v>13</v>
      </c>
      <c r="S7" s="157">
        <v>14</v>
      </c>
      <c r="T7" s="156">
        <v>15</v>
      </c>
      <c r="U7" s="157">
        <v>16</v>
      </c>
      <c r="V7" s="157">
        <v>17</v>
      </c>
      <c r="W7" s="157">
        <v>18</v>
      </c>
      <c r="X7" s="157">
        <v>19</v>
      </c>
      <c r="Y7" s="156">
        <v>20</v>
      </c>
      <c r="Z7" s="157">
        <v>21</v>
      </c>
      <c r="AA7" s="157">
        <v>22</v>
      </c>
      <c r="AB7" s="157">
        <v>23</v>
      </c>
      <c r="AC7" s="157">
        <v>24</v>
      </c>
      <c r="AD7" s="157">
        <v>25</v>
      </c>
      <c r="AE7" s="157">
        <v>26</v>
      </c>
      <c r="AF7" s="1"/>
    </row>
    <row r="8" s="147" customFormat="1" ht="18" customHeight="1" spans="1:32">
      <c r="A8" s="17"/>
      <c r="B8" s="131"/>
      <c r="C8" s="132"/>
      <c r="D8" s="17"/>
      <c r="E8" s="18"/>
      <c r="F8" s="159">
        <f t="shared" ref="F8:F45" si="0">G8+T8</f>
        <v>10846195</v>
      </c>
      <c r="G8" s="160">
        <f t="shared" ref="G8:G45" si="1">H8+I8+J8+K8+L8+M8+N8+O8+P8+Q8+R8+S8</f>
        <v>9300091</v>
      </c>
      <c r="H8" s="19">
        <f t="shared" ref="H8:S8" si="2">H9+H19+H27+H31+H35+H42+H23</f>
        <v>6358264</v>
      </c>
      <c r="I8" s="19">
        <f t="shared" si="2"/>
        <v>306960</v>
      </c>
      <c r="J8" s="19">
        <f t="shared" si="2"/>
        <v>552197</v>
      </c>
      <c r="K8" s="19">
        <f t="shared" si="2"/>
        <v>1248336</v>
      </c>
      <c r="L8" s="19">
        <f t="shared" si="2"/>
        <v>0</v>
      </c>
      <c r="M8" s="19">
        <f t="shared" si="2"/>
        <v>0</v>
      </c>
      <c r="N8" s="19">
        <f t="shared" si="2"/>
        <v>0</v>
      </c>
      <c r="O8" s="19">
        <f t="shared" si="2"/>
        <v>4533</v>
      </c>
      <c r="P8" s="19">
        <f t="shared" si="2"/>
        <v>766128</v>
      </c>
      <c r="Q8" s="19">
        <f t="shared" si="2"/>
        <v>0</v>
      </c>
      <c r="R8" s="19">
        <f t="shared" si="2"/>
        <v>0</v>
      </c>
      <c r="S8" s="19">
        <f t="shared" si="2"/>
        <v>63673</v>
      </c>
      <c r="T8" s="19">
        <f t="shared" ref="T8:T45" si="3">U8+V8+W8+X8+Y8+Z8+AA8+AB8+AC8+AD8+AE8</f>
        <v>1546104</v>
      </c>
      <c r="U8" s="19">
        <f t="shared" ref="U8:AE8" si="4">U9+U19+U27+U31+U35+U39+U42+U23</f>
        <v>24684</v>
      </c>
      <c r="V8" s="19">
        <f t="shared" si="4"/>
        <v>0</v>
      </c>
      <c r="W8" s="19">
        <f t="shared" si="4"/>
        <v>0</v>
      </c>
      <c r="X8" s="19">
        <f t="shared" si="4"/>
        <v>0</v>
      </c>
      <c r="Y8" s="19">
        <f t="shared" si="4"/>
        <v>0</v>
      </c>
      <c r="Z8" s="19">
        <f t="shared" si="4"/>
        <v>0</v>
      </c>
      <c r="AA8" s="19">
        <f t="shared" si="4"/>
        <v>0</v>
      </c>
      <c r="AB8" s="19">
        <f t="shared" si="4"/>
        <v>0</v>
      </c>
      <c r="AC8" s="19">
        <f t="shared" si="4"/>
        <v>0</v>
      </c>
      <c r="AD8" s="19">
        <f t="shared" si="4"/>
        <v>0</v>
      </c>
      <c r="AE8" s="19">
        <f t="shared" si="4"/>
        <v>1521420</v>
      </c>
      <c r="AF8" s="178"/>
    </row>
    <row r="9" ht="18" customHeight="1" spans="1:205">
      <c r="A9" s="59" t="s">
        <v>147</v>
      </c>
      <c r="B9" s="55"/>
      <c r="C9" s="55"/>
      <c r="D9" s="56"/>
      <c r="E9" s="57" t="s">
        <v>148</v>
      </c>
      <c r="F9" s="159">
        <f t="shared" si="0"/>
        <v>6357979</v>
      </c>
      <c r="G9" s="160">
        <f t="shared" si="1"/>
        <v>5418163</v>
      </c>
      <c r="H9" s="161">
        <f t="shared" ref="H9:S9" si="5">H10+H13+H16</f>
        <v>3851940</v>
      </c>
      <c r="I9" s="161">
        <f t="shared" si="5"/>
        <v>24840</v>
      </c>
      <c r="J9" s="161">
        <f t="shared" si="5"/>
        <v>328610</v>
      </c>
      <c r="K9" s="161">
        <f t="shared" si="5"/>
        <v>743376</v>
      </c>
      <c r="L9" s="161">
        <f t="shared" si="5"/>
        <v>0</v>
      </c>
      <c r="M9" s="161">
        <f t="shared" si="5"/>
        <v>0</v>
      </c>
      <c r="N9" s="161">
        <f t="shared" si="5"/>
        <v>0</v>
      </c>
      <c r="O9" s="161">
        <f t="shared" si="5"/>
        <v>2976</v>
      </c>
      <c r="P9" s="161">
        <f t="shared" si="5"/>
        <v>447816</v>
      </c>
      <c r="Q9" s="161">
        <f t="shared" si="5"/>
        <v>0</v>
      </c>
      <c r="R9" s="161">
        <f t="shared" si="5"/>
        <v>0</v>
      </c>
      <c r="S9" s="161">
        <f t="shared" si="5"/>
        <v>18605</v>
      </c>
      <c r="T9" s="19">
        <f t="shared" si="3"/>
        <v>939816</v>
      </c>
      <c r="U9" s="161">
        <f t="shared" ref="U9:AE9" si="6">U10+U13+U16</f>
        <v>21516</v>
      </c>
      <c r="V9" s="161">
        <f t="shared" si="6"/>
        <v>0</v>
      </c>
      <c r="W9" s="161">
        <f t="shared" si="6"/>
        <v>0</v>
      </c>
      <c r="X9" s="161">
        <f t="shared" si="6"/>
        <v>0</v>
      </c>
      <c r="Y9" s="161">
        <f t="shared" si="6"/>
        <v>0</v>
      </c>
      <c r="Z9" s="161">
        <f t="shared" si="6"/>
        <v>0</v>
      </c>
      <c r="AA9" s="161">
        <f t="shared" si="6"/>
        <v>0</v>
      </c>
      <c r="AB9" s="161">
        <f t="shared" si="6"/>
        <v>0</v>
      </c>
      <c r="AC9" s="161">
        <f t="shared" si="6"/>
        <v>0</v>
      </c>
      <c r="AD9" s="161">
        <f t="shared" si="6"/>
        <v>0</v>
      </c>
      <c r="AE9" s="161">
        <f t="shared" si="6"/>
        <v>918300</v>
      </c>
      <c r="AF9" s="145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</row>
    <row r="10" ht="18" customHeight="1" spans="1:205">
      <c r="A10" s="55"/>
      <c r="B10" s="59" t="s">
        <v>149</v>
      </c>
      <c r="C10" s="55"/>
      <c r="D10" s="56"/>
      <c r="E10" s="57" t="s">
        <v>150</v>
      </c>
      <c r="F10" s="159">
        <f t="shared" si="0"/>
        <v>5966666</v>
      </c>
      <c r="G10" s="160">
        <f t="shared" si="1"/>
        <v>5071310</v>
      </c>
      <c r="H10" s="162">
        <v>3624168</v>
      </c>
      <c r="I10" s="136"/>
      <c r="J10" s="162">
        <v>308409</v>
      </c>
      <c r="K10" s="162">
        <v>698316</v>
      </c>
      <c r="L10" s="136"/>
      <c r="M10" s="136"/>
      <c r="N10" s="136"/>
      <c r="O10" s="136">
        <v>2820</v>
      </c>
      <c r="P10" s="136">
        <v>418992</v>
      </c>
      <c r="Q10" s="136"/>
      <c r="R10" s="136"/>
      <c r="S10" s="136">
        <v>18605</v>
      </c>
      <c r="T10" s="19">
        <f t="shared" si="3"/>
        <v>895356</v>
      </c>
      <c r="U10" s="136">
        <v>21516</v>
      </c>
      <c r="V10" s="136"/>
      <c r="W10" s="136"/>
      <c r="X10" s="136"/>
      <c r="Y10" s="136"/>
      <c r="Z10" s="136"/>
      <c r="AA10" s="136"/>
      <c r="AB10" s="136"/>
      <c r="AC10" s="136"/>
      <c r="AD10" s="162"/>
      <c r="AE10" s="136">
        <v>873840</v>
      </c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</row>
    <row r="11" ht="18" customHeight="1" spans="1:205">
      <c r="A11" s="55"/>
      <c r="B11" s="59"/>
      <c r="C11" s="55" t="s">
        <v>151</v>
      </c>
      <c r="D11" s="56"/>
      <c r="E11" s="60" t="s">
        <v>152</v>
      </c>
      <c r="F11" s="159">
        <f t="shared" si="0"/>
        <v>5966666</v>
      </c>
      <c r="G11" s="160">
        <f t="shared" si="1"/>
        <v>5071310</v>
      </c>
      <c r="H11" s="162">
        <v>3624168</v>
      </c>
      <c r="I11" s="136"/>
      <c r="J11" s="162">
        <v>308409</v>
      </c>
      <c r="K11" s="162">
        <v>698316</v>
      </c>
      <c r="L11" s="136"/>
      <c r="M11" s="136"/>
      <c r="N11" s="136"/>
      <c r="O11" s="136">
        <v>2820</v>
      </c>
      <c r="P11" s="136">
        <v>418992</v>
      </c>
      <c r="Q11" s="136"/>
      <c r="R11" s="136"/>
      <c r="S11" s="136">
        <v>18605</v>
      </c>
      <c r="T11" s="19">
        <f t="shared" si="3"/>
        <v>895356</v>
      </c>
      <c r="U11" s="136">
        <v>21516</v>
      </c>
      <c r="V11" s="136"/>
      <c r="W11" s="136"/>
      <c r="X11" s="137"/>
      <c r="Y11" s="136"/>
      <c r="Z11" s="136"/>
      <c r="AA11" s="136"/>
      <c r="AB11" s="136"/>
      <c r="AC11" s="136"/>
      <c r="AD11" s="162"/>
      <c r="AE11" s="136">
        <v>873840</v>
      </c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</row>
    <row r="12" ht="18" customHeight="1" spans="1:205">
      <c r="A12" s="55" t="s">
        <v>147</v>
      </c>
      <c r="B12" s="55" t="s">
        <v>153</v>
      </c>
      <c r="C12" s="59" t="s">
        <v>151</v>
      </c>
      <c r="D12" s="56"/>
      <c r="E12" s="60" t="s">
        <v>152</v>
      </c>
      <c r="F12" s="159">
        <f t="shared" si="0"/>
        <v>5966666</v>
      </c>
      <c r="G12" s="160">
        <f t="shared" si="1"/>
        <v>5071310</v>
      </c>
      <c r="H12" s="162">
        <v>3624168</v>
      </c>
      <c r="I12" s="136"/>
      <c r="J12" s="162">
        <v>308409</v>
      </c>
      <c r="K12" s="162">
        <v>698316</v>
      </c>
      <c r="L12" s="136"/>
      <c r="M12" s="136"/>
      <c r="N12" s="136"/>
      <c r="O12" s="136">
        <v>2820</v>
      </c>
      <c r="P12" s="136">
        <v>418992</v>
      </c>
      <c r="Q12" s="136"/>
      <c r="R12" s="136"/>
      <c r="S12" s="136">
        <v>18605</v>
      </c>
      <c r="T12" s="19">
        <f t="shared" si="3"/>
        <v>895356</v>
      </c>
      <c r="U12" s="136">
        <v>21516</v>
      </c>
      <c r="V12" s="136"/>
      <c r="W12" s="136"/>
      <c r="X12" s="136"/>
      <c r="Y12" s="137"/>
      <c r="Z12" s="137"/>
      <c r="AA12" s="137"/>
      <c r="AB12" s="137"/>
      <c r="AC12" s="136"/>
      <c r="AD12" s="162"/>
      <c r="AE12" s="136">
        <v>873840</v>
      </c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</row>
    <row r="13" ht="18" customHeight="1" spans="1:205">
      <c r="A13" s="59"/>
      <c r="B13" s="59" t="s">
        <v>156</v>
      </c>
      <c r="C13" s="59"/>
      <c r="D13" s="60"/>
      <c r="E13" s="60" t="s">
        <v>157</v>
      </c>
      <c r="F13" s="159">
        <f t="shared" si="0"/>
        <v>273235</v>
      </c>
      <c r="G13" s="160">
        <f t="shared" si="1"/>
        <v>243895</v>
      </c>
      <c r="H13" s="163">
        <v>165152</v>
      </c>
      <c r="I13" s="137">
        <v>12420</v>
      </c>
      <c r="J13" s="163">
        <v>14231</v>
      </c>
      <c r="K13" s="163">
        <v>31680</v>
      </c>
      <c r="L13" s="137"/>
      <c r="M13" s="137"/>
      <c r="N13" s="137"/>
      <c r="O13" s="137">
        <v>84</v>
      </c>
      <c r="P13" s="137">
        <v>20328</v>
      </c>
      <c r="Q13" s="137"/>
      <c r="R13" s="137"/>
      <c r="S13" s="137"/>
      <c r="T13" s="19">
        <f t="shared" si="3"/>
        <v>29340</v>
      </c>
      <c r="U13" s="137"/>
      <c r="V13" s="137"/>
      <c r="W13" s="137"/>
      <c r="X13" s="137"/>
      <c r="Y13" s="136"/>
      <c r="Z13" s="137"/>
      <c r="AA13" s="137"/>
      <c r="AB13" s="137"/>
      <c r="AC13" s="137"/>
      <c r="AD13" s="163"/>
      <c r="AE13" s="137">
        <v>29340</v>
      </c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</row>
    <row r="14" ht="18" customHeight="1" spans="1:205">
      <c r="A14" s="59"/>
      <c r="B14" s="59"/>
      <c r="C14" s="59" t="s">
        <v>151</v>
      </c>
      <c r="D14" s="60"/>
      <c r="E14" s="60" t="s">
        <v>152</v>
      </c>
      <c r="F14" s="159">
        <f t="shared" si="0"/>
        <v>273235</v>
      </c>
      <c r="G14" s="160">
        <f t="shared" si="1"/>
        <v>243895</v>
      </c>
      <c r="H14" s="163">
        <v>165152</v>
      </c>
      <c r="I14" s="137">
        <v>12420</v>
      </c>
      <c r="J14" s="163">
        <v>14231</v>
      </c>
      <c r="K14" s="163">
        <v>31680</v>
      </c>
      <c r="L14" s="137"/>
      <c r="M14" s="137"/>
      <c r="N14" s="137"/>
      <c r="O14" s="137">
        <v>84</v>
      </c>
      <c r="P14" s="137">
        <v>20328</v>
      </c>
      <c r="Q14" s="137"/>
      <c r="R14" s="137"/>
      <c r="S14" s="137"/>
      <c r="T14" s="19">
        <f t="shared" si="3"/>
        <v>29340</v>
      </c>
      <c r="U14" s="136"/>
      <c r="V14" s="137"/>
      <c r="W14" s="137"/>
      <c r="X14" s="137"/>
      <c r="Y14" s="137"/>
      <c r="Z14" s="137"/>
      <c r="AA14" s="137"/>
      <c r="AB14" s="137"/>
      <c r="AC14" s="137"/>
      <c r="AD14" s="163"/>
      <c r="AE14" s="137">
        <v>29340</v>
      </c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</row>
    <row r="15" ht="18" customHeight="1" spans="1:205">
      <c r="A15" s="59" t="s">
        <v>147</v>
      </c>
      <c r="B15" s="59" t="s">
        <v>156</v>
      </c>
      <c r="C15" s="59" t="s">
        <v>151</v>
      </c>
      <c r="D15" s="60"/>
      <c r="E15" s="60" t="s">
        <v>152</v>
      </c>
      <c r="F15" s="159">
        <f t="shared" si="0"/>
        <v>273235</v>
      </c>
      <c r="G15" s="160">
        <f t="shared" si="1"/>
        <v>243895</v>
      </c>
      <c r="H15" s="163">
        <v>165152</v>
      </c>
      <c r="I15" s="137">
        <v>12420</v>
      </c>
      <c r="J15" s="163">
        <v>14231</v>
      </c>
      <c r="K15" s="163">
        <v>31680</v>
      </c>
      <c r="L15" s="137"/>
      <c r="M15" s="137"/>
      <c r="N15" s="137"/>
      <c r="O15" s="137">
        <v>84</v>
      </c>
      <c r="P15" s="137">
        <v>20328</v>
      </c>
      <c r="Q15" s="137"/>
      <c r="R15" s="137"/>
      <c r="S15" s="137"/>
      <c r="T15" s="19">
        <f t="shared" si="3"/>
        <v>29340</v>
      </c>
      <c r="U15" s="137"/>
      <c r="V15" s="137"/>
      <c r="W15" s="137"/>
      <c r="X15" s="137"/>
      <c r="Y15" s="137"/>
      <c r="Z15" s="137"/>
      <c r="AA15" s="137"/>
      <c r="AB15" s="137"/>
      <c r="AC15" s="137"/>
      <c r="AD15" s="163"/>
      <c r="AE15" s="137">
        <v>29340</v>
      </c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</row>
    <row r="16" ht="18" customHeight="1" spans="1:205">
      <c r="A16" s="55"/>
      <c r="B16" s="59" t="s">
        <v>139</v>
      </c>
      <c r="C16" s="55"/>
      <c r="D16" s="56"/>
      <c r="E16" s="60" t="s">
        <v>158</v>
      </c>
      <c r="F16" s="159">
        <f t="shared" si="0"/>
        <v>118078</v>
      </c>
      <c r="G16" s="160">
        <f t="shared" si="1"/>
        <v>102958</v>
      </c>
      <c r="H16" s="163">
        <v>62620</v>
      </c>
      <c r="I16" s="173">
        <v>12420</v>
      </c>
      <c r="J16" s="163">
        <v>5970</v>
      </c>
      <c r="K16" s="163">
        <v>13380</v>
      </c>
      <c r="L16" s="137"/>
      <c r="M16" s="137"/>
      <c r="N16" s="137"/>
      <c r="O16" s="137">
        <v>72</v>
      </c>
      <c r="P16" s="137">
        <v>8496</v>
      </c>
      <c r="Q16" s="137"/>
      <c r="R16" s="137"/>
      <c r="S16" s="136"/>
      <c r="T16" s="19">
        <f t="shared" si="3"/>
        <v>15120</v>
      </c>
      <c r="U16" s="137"/>
      <c r="V16" s="137"/>
      <c r="W16" s="137"/>
      <c r="X16" s="137"/>
      <c r="Y16" s="137"/>
      <c r="Z16" s="137"/>
      <c r="AA16" s="137"/>
      <c r="AB16" s="137"/>
      <c r="AC16" s="137"/>
      <c r="AD16" s="163"/>
      <c r="AE16" s="137">
        <v>15120</v>
      </c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</row>
    <row r="17" ht="18" customHeight="1" spans="1:205">
      <c r="A17" s="55"/>
      <c r="B17" s="59"/>
      <c r="C17" s="55" t="s">
        <v>159</v>
      </c>
      <c r="D17" s="56"/>
      <c r="E17" s="56" t="s">
        <v>160</v>
      </c>
      <c r="F17" s="159">
        <f t="shared" si="0"/>
        <v>118078</v>
      </c>
      <c r="G17" s="160">
        <f t="shared" si="1"/>
        <v>102958</v>
      </c>
      <c r="H17" s="163">
        <v>62620</v>
      </c>
      <c r="I17" s="173">
        <v>12420</v>
      </c>
      <c r="J17" s="163">
        <v>5970</v>
      </c>
      <c r="K17" s="163">
        <v>13380</v>
      </c>
      <c r="L17" s="137"/>
      <c r="M17" s="137"/>
      <c r="N17" s="137"/>
      <c r="O17" s="137">
        <v>72</v>
      </c>
      <c r="P17" s="137">
        <v>8496</v>
      </c>
      <c r="Q17" s="137"/>
      <c r="R17" s="137"/>
      <c r="S17" s="136"/>
      <c r="T17" s="19">
        <f t="shared" si="3"/>
        <v>15120</v>
      </c>
      <c r="U17" s="137"/>
      <c r="V17" s="137"/>
      <c r="W17" s="137"/>
      <c r="X17" s="137"/>
      <c r="Y17" s="137"/>
      <c r="Z17" s="137"/>
      <c r="AA17" s="137"/>
      <c r="AB17" s="137"/>
      <c r="AC17" s="137"/>
      <c r="AD17" s="163"/>
      <c r="AE17" s="137">
        <v>15120</v>
      </c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</row>
    <row r="18" ht="18" customHeight="1" spans="1:205">
      <c r="A18" s="59" t="s">
        <v>147</v>
      </c>
      <c r="B18" s="59" t="s">
        <v>139</v>
      </c>
      <c r="C18" s="59" t="s">
        <v>159</v>
      </c>
      <c r="D18" s="60"/>
      <c r="E18" s="56" t="s">
        <v>160</v>
      </c>
      <c r="F18" s="159">
        <f t="shared" si="0"/>
        <v>118078</v>
      </c>
      <c r="G18" s="160">
        <f t="shared" si="1"/>
        <v>102958</v>
      </c>
      <c r="H18" s="163">
        <v>62620</v>
      </c>
      <c r="I18" s="173">
        <v>12420</v>
      </c>
      <c r="J18" s="163">
        <v>5970</v>
      </c>
      <c r="K18" s="163">
        <v>13380</v>
      </c>
      <c r="L18" s="137"/>
      <c r="M18" s="137"/>
      <c r="N18" s="137"/>
      <c r="O18" s="137">
        <v>72</v>
      </c>
      <c r="P18" s="137">
        <v>8496</v>
      </c>
      <c r="Q18" s="137"/>
      <c r="R18" s="137"/>
      <c r="S18" s="136"/>
      <c r="T18" s="19">
        <f t="shared" si="3"/>
        <v>15120</v>
      </c>
      <c r="U18" s="137"/>
      <c r="V18" s="137"/>
      <c r="W18" s="137"/>
      <c r="X18" s="137"/>
      <c r="Y18" s="137"/>
      <c r="Z18" s="137"/>
      <c r="AA18" s="137"/>
      <c r="AB18" s="137"/>
      <c r="AC18" s="137"/>
      <c r="AD18" s="163"/>
      <c r="AE18" s="137">
        <v>15120</v>
      </c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</row>
    <row r="19" ht="18" customHeight="1" spans="1:205">
      <c r="A19" s="62" t="s">
        <v>161</v>
      </c>
      <c r="B19" s="59"/>
      <c r="C19" s="55"/>
      <c r="D19" s="56"/>
      <c r="E19" s="57" t="s">
        <v>162</v>
      </c>
      <c r="F19" s="159">
        <f t="shared" si="0"/>
        <v>917223</v>
      </c>
      <c r="G19" s="160">
        <f t="shared" si="1"/>
        <v>826503</v>
      </c>
      <c r="H19" s="163">
        <v>592548</v>
      </c>
      <c r="I19" s="137"/>
      <c r="J19" s="163">
        <v>47679</v>
      </c>
      <c r="K19" s="163">
        <v>114432</v>
      </c>
      <c r="L19" s="137"/>
      <c r="M19" s="137"/>
      <c r="N19" s="137"/>
      <c r="O19" s="137">
        <v>372</v>
      </c>
      <c r="P19" s="137">
        <v>68664</v>
      </c>
      <c r="Q19" s="137"/>
      <c r="R19" s="137"/>
      <c r="S19" s="137">
        <v>2808</v>
      </c>
      <c r="T19" s="19">
        <f t="shared" si="3"/>
        <v>90720</v>
      </c>
      <c r="U19" s="137"/>
      <c r="V19" s="137"/>
      <c r="W19" s="137"/>
      <c r="X19" s="137"/>
      <c r="Y19" s="137"/>
      <c r="Z19" s="137"/>
      <c r="AA19" s="137"/>
      <c r="AB19" s="137"/>
      <c r="AC19" s="137"/>
      <c r="AD19" s="163"/>
      <c r="AE19" s="137">
        <v>90720</v>
      </c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</row>
    <row r="20" ht="18" customHeight="1" spans="1:205">
      <c r="A20" s="55"/>
      <c r="B20" s="62" t="s">
        <v>163</v>
      </c>
      <c r="C20" s="59"/>
      <c r="D20" s="56"/>
      <c r="E20" s="57" t="s">
        <v>164</v>
      </c>
      <c r="F20" s="159">
        <f t="shared" si="0"/>
        <v>917223</v>
      </c>
      <c r="G20" s="160">
        <f t="shared" si="1"/>
        <v>826503</v>
      </c>
      <c r="H20" s="163">
        <v>592548</v>
      </c>
      <c r="I20" s="137"/>
      <c r="J20" s="163">
        <v>47679</v>
      </c>
      <c r="K20" s="163">
        <v>114432</v>
      </c>
      <c r="L20" s="137"/>
      <c r="M20" s="137"/>
      <c r="N20" s="137"/>
      <c r="O20" s="137">
        <v>372</v>
      </c>
      <c r="P20" s="137">
        <v>68664</v>
      </c>
      <c r="Q20" s="137"/>
      <c r="R20" s="137"/>
      <c r="S20" s="137">
        <v>2808</v>
      </c>
      <c r="T20" s="19">
        <f t="shared" si="3"/>
        <v>90720</v>
      </c>
      <c r="U20" s="137"/>
      <c r="V20" s="137"/>
      <c r="W20" s="137"/>
      <c r="X20" s="137"/>
      <c r="Y20" s="137"/>
      <c r="Z20" s="137"/>
      <c r="AA20" s="137"/>
      <c r="AB20" s="137"/>
      <c r="AC20" s="137"/>
      <c r="AD20" s="163"/>
      <c r="AE20" s="137">
        <v>90720</v>
      </c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</row>
    <row r="21" ht="18" customHeight="1" spans="1:205">
      <c r="A21" s="59"/>
      <c r="B21" s="59"/>
      <c r="C21" s="59" t="s">
        <v>151</v>
      </c>
      <c r="D21" s="60"/>
      <c r="E21" s="57" t="s">
        <v>152</v>
      </c>
      <c r="F21" s="159">
        <f t="shared" si="0"/>
        <v>917223</v>
      </c>
      <c r="G21" s="160">
        <f t="shared" si="1"/>
        <v>826503</v>
      </c>
      <c r="H21" s="163">
        <v>592548</v>
      </c>
      <c r="I21" s="137"/>
      <c r="J21" s="163">
        <v>47679</v>
      </c>
      <c r="K21" s="163">
        <v>114432</v>
      </c>
      <c r="L21" s="137"/>
      <c r="M21" s="137"/>
      <c r="N21" s="137"/>
      <c r="O21" s="137">
        <v>372</v>
      </c>
      <c r="P21" s="137">
        <v>68664</v>
      </c>
      <c r="Q21" s="137"/>
      <c r="R21" s="137"/>
      <c r="S21" s="137">
        <v>2808</v>
      </c>
      <c r="T21" s="19">
        <f t="shared" si="3"/>
        <v>90720</v>
      </c>
      <c r="U21" s="137"/>
      <c r="V21" s="137"/>
      <c r="W21" s="137"/>
      <c r="X21" s="137"/>
      <c r="Y21" s="137"/>
      <c r="Z21" s="137"/>
      <c r="AA21" s="137"/>
      <c r="AB21" s="137"/>
      <c r="AC21" s="137"/>
      <c r="AD21" s="163"/>
      <c r="AE21" s="137">
        <v>90720</v>
      </c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</row>
    <row r="22" ht="18" customHeight="1" spans="1:205">
      <c r="A22" s="62" t="s">
        <v>161</v>
      </c>
      <c r="B22" s="59" t="s">
        <v>165</v>
      </c>
      <c r="C22" s="62" t="s">
        <v>166</v>
      </c>
      <c r="D22" s="56"/>
      <c r="E22" s="57" t="s">
        <v>152</v>
      </c>
      <c r="F22" s="159">
        <f t="shared" si="0"/>
        <v>949223</v>
      </c>
      <c r="G22" s="160">
        <f t="shared" si="1"/>
        <v>858503</v>
      </c>
      <c r="H22" s="163">
        <v>592548</v>
      </c>
      <c r="I22" s="137"/>
      <c r="J22" s="163">
        <v>79679</v>
      </c>
      <c r="K22" s="163">
        <v>114432</v>
      </c>
      <c r="L22" s="137"/>
      <c r="M22" s="137"/>
      <c r="N22" s="137"/>
      <c r="O22" s="137">
        <v>372</v>
      </c>
      <c r="P22" s="137">
        <v>68664</v>
      </c>
      <c r="Q22" s="137"/>
      <c r="R22" s="137"/>
      <c r="S22" s="137">
        <v>2808</v>
      </c>
      <c r="T22" s="19">
        <f t="shared" si="3"/>
        <v>90720</v>
      </c>
      <c r="U22" s="137"/>
      <c r="V22" s="137"/>
      <c r="W22" s="137"/>
      <c r="X22" s="137"/>
      <c r="Y22" s="137"/>
      <c r="Z22" s="137"/>
      <c r="AA22" s="137"/>
      <c r="AB22" s="137"/>
      <c r="AC22" s="137"/>
      <c r="AD22" s="163"/>
      <c r="AE22" s="137">
        <v>90720</v>
      </c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</row>
    <row r="23" ht="18" customHeight="1" spans="1:205">
      <c r="A23" s="62" t="s">
        <v>167</v>
      </c>
      <c r="B23" s="59"/>
      <c r="C23" s="55"/>
      <c r="D23" s="56"/>
      <c r="E23" s="57" t="s">
        <v>168</v>
      </c>
      <c r="F23" s="159">
        <f t="shared" si="0"/>
        <v>406434</v>
      </c>
      <c r="G23" s="160">
        <f t="shared" si="1"/>
        <v>356514</v>
      </c>
      <c r="H23" s="163">
        <v>223512</v>
      </c>
      <c r="I23" s="173">
        <v>36600</v>
      </c>
      <c r="J23" s="163">
        <v>20826</v>
      </c>
      <c r="K23" s="163">
        <v>45840</v>
      </c>
      <c r="L23" s="137"/>
      <c r="M23" s="137"/>
      <c r="N23" s="137"/>
      <c r="O23" s="137">
        <v>84</v>
      </c>
      <c r="P23" s="137">
        <v>29652</v>
      </c>
      <c r="Q23" s="137"/>
      <c r="R23" s="137"/>
      <c r="S23" s="137"/>
      <c r="T23" s="19">
        <f t="shared" si="3"/>
        <v>49920</v>
      </c>
      <c r="U23" s="137"/>
      <c r="V23" s="137"/>
      <c r="W23" s="137"/>
      <c r="X23" s="137"/>
      <c r="Y23" s="137"/>
      <c r="Z23" s="137"/>
      <c r="AA23" s="137"/>
      <c r="AB23" s="137"/>
      <c r="AC23" s="137"/>
      <c r="AD23" s="163"/>
      <c r="AE23" s="137">
        <v>49920</v>
      </c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</row>
    <row r="24" ht="18" customHeight="1" spans="1:205">
      <c r="A24" s="55"/>
      <c r="B24" s="62" t="s">
        <v>166</v>
      </c>
      <c r="C24" s="59"/>
      <c r="D24" s="56"/>
      <c r="E24" s="57" t="s">
        <v>169</v>
      </c>
      <c r="F24" s="159">
        <f t="shared" si="0"/>
        <v>406434</v>
      </c>
      <c r="G24" s="160">
        <f t="shared" si="1"/>
        <v>356514</v>
      </c>
      <c r="H24" s="163">
        <v>223512</v>
      </c>
      <c r="I24" s="173">
        <v>36600</v>
      </c>
      <c r="J24" s="163">
        <v>20826</v>
      </c>
      <c r="K24" s="163">
        <v>45840</v>
      </c>
      <c r="L24" s="137"/>
      <c r="M24" s="137"/>
      <c r="N24" s="137"/>
      <c r="O24" s="137">
        <v>84</v>
      </c>
      <c r="P24" s="137">
        <v>29652</v>
      </c>
      <c r="Q24" s="137"/>
      <c r="R24" s="137"/>
      <c r="S24" s="137"/>
      <c r="T24" s="19">
        <f t="shared" si="3"/>
        <v>49920</v>
      </c>
      <c r="U24" s="137"/>
      <c r="V24" s="137"/>
      <c r="W24" s="137"/>
      <c r="X24" s="137"/>
      <c r="Y24" s="137"/>
      <c r="Z24" s="137"/>
      <c r="AA24" s="137"/>
      <c r="AB24" s="137"/>
      <c r="AC24" s="137"/>
      <c r="AD24" s="163"/>
      <c r="AE24" s="137">
        <v>49920</v>
      </c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</row>
    <row r="25" ht="18" customHeight="1" spans="1:205">
      <c r="A25" s="59"/>
      <c r="B25" s="59"/>
      <c r="C25" s="59" t="s">
        <v>170</v>
      </c>
      <c r="D25" s="60"/>
      <c r="E25" s="60" t="s">
        <v>171</v>
      </c>
      <c r="F25" s="159">
        <f t="shared" si="0"/>
        <v>406434</v>
      </c>
      <c r="G25" s="160">
        <f t="shared" si="1"/>
        <v>356514</v>
      </c>
      <c r="H25" s="163">
        <v>223512</v>
      </c>
      <c r="I25" s="173">
        <v>36600</v>
      </c>
      <c r="J25" s="163">
        <v>20826</v>
      </c>
      <c r="K25" s="163">
        <v>45840</v>
      </c>
      <c r="L25" s="137"/>
      <c r="M25" s="137"/>
      <c r="N25" s="137"/>
      <c r="O25" s="137">
        <v>84</v>
      </c>
      <c r="P25" s="137">
        <v>29652</v>
      </c>
      <c r="Q25" s="137"/>
      <c r="R25" s="137"/>
      <c r="S25" s="137"/>
      <c r="T25" s="19">
        <f t="shared" si="3"/>
        <v>49920</v>
      </c>
      <c r="U25" s="137"/>
      <c r="V25" s="137"/>
      <c r="W25" s="137"/>
      <c r="X25" s="137"/>
      <c r="Y25" s="137"/>
      <c r="Z25" s="137"/>
      <c r="AA25" s="137"/>
      <c r="AB25" s="137"/>
      <c r="AC25" s="137"/>
      <c r="AD25" s="163"/>
      <c r="AE25" s="137">
        <v>49920</v>
      </c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</row>
    <row r="26" ht="18" customHeight="1" spans="1:205">
      <c r="A26" s="59" t="s">
        <v>172</v>
      </c>
      <c r="B26" s="59" t="s">
        <v>151</v>
      </c>
      <c r="C26" s="59" t="s">
        <v>170</v>
      </c>
      <c r="D26" s="60"/>
      <c r="E26" s="60" t="s">
        <v>171</v>
      </c>
      <c r="F26" s="159">
        <f t="shared" si="0"/>
        <v>406434</v>
      </c>
      <c r="G26" s="160">
        <f t="shared" si="1"/>
        <v>356514</v>
      </c>
      <c r="H26" s="163">
        <v>223512</v>
      </c>
      <c r="I26" s="173">
        <v>36600</v>
      </c>
      <c r="J26" s="163">
        <v>20826</v>
      </c>
      <c r="K26" s="163">
        <v>45840</v>
      </c>
      <c r="L26" s="137"/>
      <c r="M26" s="137"/>
      <c r="N26" s="137"/>
      <c r="O26" s="137">
        <v>84</v>
      </c>
      <c r="P26" s="137">
        <v>29652</v>
      </c>
      <c r="Q26" s="137"/>
      <c r="R26" s="137"/>
      <c r="S26" s="137"/>
      <c r="T26" s="19">
        <f t="shared" si="3"/>
        <v>49920</v>
      </c>
      <c r="U26" s="137"/>
      <c r="V26" s="137"/>
      <c r="W26" s="137"/>
      <c r="X26" s="137"/>
      <c r="Y26" s="137"/>
      <c r="Z26" s="137"/>
      <c r="AA26" s="137"/>
      <c r="AB26" s="137"/>
      <c r="AC26" s="137"/>
      <c r="AD26" s="163"/>
      <c r="AE26" s="137">
        <v>49920</v>
      </c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</row>
    <row r="27" ht="18" customHeight="1" spans="1:205">
      <c r="A27" s="62" t="s">
        <v>173</v>
      </c>
      <c r="B27" s="59"/>
      <c r="C27" s="55"/>
      <c r="D27" s="56"/>
      <c r="E27" s="57" t="s">
        <v>174</v>
      </c>
      <c r="F27" s="159">
        <f t="shared" si="0"/>
        <v>35760</v>
      </c>
      <c r="G27" s="160">
        <f t="shared" si="1"/>
        <v>8640</v>
      </c>
      <c r="H27" s="163"/>
      <c r="I27" s="137"/>
      <c r="J27" s="163"/>
      <c r="K27" s="163"/>
      <c r="L27" s="137"/>
      <c r="M27" s="137"/>
      <c r="N27" s="137"/>
      <c r="O27" s="137"/>
      <c r="P27" s="137"/>
      <c r="Q27" s="137"/>
      <c r="R27" s="137"/>
      <c r="S27" s="137">
        <v>8640</v>
      </c>
      <c r="T27" s="19">
        <f t="shared" si="3"/>
        <v>27120</v>
      </c>
      <c r="U27" s="137"/>
      <c r="V27" s="137"/>
      <c r="W27" s="137"/>
      <c r="X27" s="137"/>
      <c r="Y27" s="137"/>
      <c r="Z27" s="137"/>
      <c r="AA27" s="137"/>
      <c r="AB27" s="137"/>
      <c r="AC27" s="137"/>
      <c r="AD27" s="163"/>
      <c r="AE27" s="137">
        <v>27120</v>
      </c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</row>
    <row r="28" ht="18" customHeight="1" spans="1:205">
      <c r="A28" s="55"/>
      <c r="B28" s="62" t="s">
        <v>175</v>
      </c>
      <c r="C28" s="59"/>
      <c r="D28" s="56"/>
      <c r="E28" s="57" t="s">
        <v>176</v>
      </c>
      <c r="F28" s="159">
        <f t="shared" si="0"/>
        <v>35760</v>
      </c>
      <c r="G28" s="160">
        <f t="shared" si="1"/>
        <v>8640</v>
      </c>
      <c r="H28" s="163"/>
      <c r="I28" s="137"/>
      <c r="J28" s="163"/>
      <c r="K28" s="163"/>
      <c r="L28" s="137"/>
      <c r="M28" s="137"/>
      <c r="N28" s="137"/>
      <c r="O28" s="137"/>
      <c r="P28" s="137"/>
      <c r="Q28" s="137"/>
      <c r="R28" s="137"/>
      <c r="S28" s="137">
        <v>8640</v>
      </c>
      <c r="T28" s="19">
        <f t="shared" si="3"/>
        <v>27120</v>
      </c>
      <c r="U28" s="137"/>
      <c r="V28" s="137"/>
      <c r="W28" s="137"/>
      <c r="X28" s="137"/>
      <c r="Y28" s="137"/>
      <c r="Z28" s="137"/>
      <c r="AA28" s="137"/>
      <c r="AB28" s="137"/>
      <c r="AC28" s="137"/>
      <c r="AD28" s="163"/>
      <c r="AE28" s="137">
        <v>27120</v>
      </c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</row>
    <row r="29" ht="18" customHeight="1" spans="1:205">
      <c r="A29" s="59"/>
      <c r="B29" s="59"/>
      <c r="C29" s="59" t="s">
        <v>154</v>
      </c>
      <c r="D29" s="60"/>
      <c r="E29" s="60" t="s">
        <v>177</v>
      </c>
      <c r="F29" s="159">
        <f t="shared" si="0"/>
        <v>35760</v>
      </c>
      <c r="G29" s="160">
        <f t="shared" si="1"/>
        <v>8640</v>
      </c>
      <c r="H29" s="163"/>
      <c r="I29" s="137"/>
      <c r="J29" s="163"/>
      <c r="K29" s="163"/>
      <c r="L29" s="137"/>
      <c r="M29" s="137"/>
      <c r="N29" s="137"/>
      <c r="O29" s="137"/>
      <c r="P29" s="137"/>
      <c r="Q29" s="137"/>
      <c r="R29" s="137"/>
      <c r="S29" s="137">
        <v>8640</v>
      </c>
      <c r="T29" s="19">
        <f t="shared" si="3"/>
        <v>27120</v>
      </c>
      <c r="U29" s="137"/>
      <c r="V29" s="137"/>
      <c r="W29" s="137"/>
      <c r="X29" s="137"/>
      <c r="Y29" s="137"/>
      <c r="Z29" s="137"/>
      <c r="AA29" s="137"/>
      <c r="AB29" s="137"/>
      <c r="AC29" s="137"/>
      <c r="AD29" s="163"/>
      <c r="AE29" s="137">
        <v>27120</v>
      </c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</row>
    <row r="30" ht="18" customHeight="1" spans="1:205">
      <c r="A30" s="59" t="s">
        <v>178</v>
      </c>
      <c r="B30" s="59" t="s">
        <v>179</v>
      </c>
      <c r="C30" s="59" t="s">
        <v>154</v>
      </c>
      <c r="D30" s="60"/>
      <c r="E30" s="60" t="s">
        <v>177</v>
      </c>
      <c r="F30" s="159">
        <f t="shared" si="0"/>
        <v>35760</v>
      </c>
      <c r="G30" s="160">
        <f t="shared" si="1"/>
        <v>8640</v>
      </c>
      <c r="H30" s="163"/>
      <c r="I30" s="137"/>
      <c r="J30" s="163"/>
      <c r="K30" s="163"/>
      <c r="L30" s="137"/>
      <c r="M30" s="137"/>
      <c r="N30" s="137"/>
      <c r="O30" s="137"/>
      <c r="P30" s="137"/>
      <c r="Q30" s="137"/>
      <c r="R30" s="137"/>
      <c r="S30" s="137">
        <v>8640</v>
      </c>
      <c r="T30" s="19">
        <f t="shared" si="3"/>
        <v>27120</v>
      </c>
      <c r="U30" s="137"/>
      <c r="V30" s="137"/>
      <c r="W30" s="137"/>
      <c r="X30" s="137"/>
      <c r="Y30" s="137"/>
      <c r="Z30" s="137"/>
      <c r="AA30" s="137"/>
      <c r="AB30" s="137"/>
      <c r="AC30" s="137"/>
      <c r="AD30" s="163"/>
      <c r="AE30" s="137">
        <v>27120</v>
      </c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</row>
    <row r="31" ht="18" customHeight="1" spans="1:205">
      <c r="A31" s="59" t="s">
        <v>180</v>
      </c>
      <c r="B31" s="59"/>
      <c r="C31" s="59"/>
      <c r="D31" s="60"/>
      <c r="E31" s="60" t="s">
        <v>181</v>
      </c>
      <c r="F31" s="159">
        <f t="shared" si="0"/>
        <v>14000</v>
      </c>
      <c r="G31" s="160">
        <f t="shared" si="1"/>
        <v>14000</v>
      </c>
      <c r="H31" s="163"/>
      <c r="I31" s="137"/>
      <c r="J31" s="163"/>
      <c r="K31" s="163"/>
      <c r="L31" s="137"/>
      <c r="M31" s="137"/>
      <c r="N31" s="137"/>
      <c r="O31" s="137"/>
      <c r="P31" s="137"/>
      <c r="Q31" s="137"/>
      <c r="R31" s="137"/>
      <c r="S31" s="137">
        <v>14000</v>
      </c>
      <c r="T31" s="19">
        <f t="shared" si="3"/>
        <v>0</v>
      </c>
      <c r="U31" s="137"/>
      <c r="V31" s="137"/>
      <c r="W31" s="137"/>
      <c r="X31" s="137"/>
      <c r="Y31" s="137"/>
      <c r="Z31" s="137"/>
      <c r="AA31" s="137"/>
      <c r="AB31" s="137"/>
      <c r="AC31" s="137"/>
      <c r="AD31" s="163"/>
      <c r="AE31" s="137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</row>
    <row r="32" ht="18" customHeight="1" spans="1:205">
      <c r="A32" s="59"/>
      <c r="B32" s="59" t="s">
        <v>153</v>
      </c>
      <c r="C32" s="59"/>
      <c r="D32" s="60"/>
      <c r="E32" s="60" t="s">
        <v>182</v>
      </c>
      <c r="F32" s="159">
        <f t="shared" si="0"/>
        <v>14000</v>
      </c>
      <c r="G32" s="160">
        <f t="shared" si="1"/>
        <v>14000</v>
      </c>
      <c r="H32" s="163"/>
      <c r="I32" s="137"/>
      <c r="J32" s="163"/>
      <c r="K32" s="163"/>
      <c r="L32" s="137"/>
      <c r="M32" s="137"/>
      <c r="N32" s="137"/>
      <c r="O32" s="137"/>
      <c r="P32" s="137"/>
      <c r="Q32" s="137"/>
      <c r="R32" s="137"/>
      <c r="S32" s="137">
        <v>14000</v>
      </c>
      <c r="T32" s="19">
        <f t="shared" si="3"/>
        <v>0</v>
      </c>
      <c r="U32" s="137"/>
      <c r="V32" s="137"/>
      <c r="W32" s="137"/>
      <c r="X32" s="137"/>
      <c r="Y32" s="137"/>
      <c r="Z32" s="137"/>
      <c r="AA32" s="137"/>
      <c r="AB32" s="137"/>
      <c r="AC32" s="137"/>
      <c r="AD32" s="163"/>
      <c r="AE32" s="137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</row>
    <row r="33" ht="18" customHeight="1" spans="1:205">
      <c r="A33" s="59"/>
      <c r="B33" s="55"/>
      <c r="C33" s="62" t="s">
        <v>183</v>
      </c>
      <c r="D33" s="56"/>
      <c r="E33" s="57" t="s">
        <v>184</v>
      </c>
      <c r="F33" s="159">
        <f t="shared" si="0"/>
        <v>14000</v>
      </c>
      <c r="G33" s="160">
        <f t="shared" si="1"/>
        <v>14000</v>
      </c>
      <c r="H33" s="163"/>
      <c r="I33" s="137"/>
      <c r="J33" s="163"/>
      <c r="K33" s="163"/>
      <c r="L33" s="137"/>
      <c r="M33" s="137"/>
      <c r="N33" s="137"/>
      <c r="O33" s="137"/>
      <c r="P33" s="137"/>
      <c r="Q33" s="137"/>
      <c r="R33" s="137"/>
      <c r="S33" s="137">
        <v>14000</v>
      </c>
      <c r="T33" s="19">
        <f t="shared" si="3"/>
        <v>0</v>
      </c>
      <c r="U33" s="137"/>
      <c r="V33" s="137"/>
      <c r="W33" s="137"/>
      <c r="X33" s="137"/>
      <c r="Y33" s="137"/>
      <c r="Z33" s="137"/>
      <c r="AA33" s="137"/>
      <c r="AB33" s="137"/>
      <c r="AC33" s="137"/>
      <c r="AD33" s="163"/>
      <c r="AE33" s="137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</row>
    <row r="34" ht="18" customHeight="1" spans="1:205">
      <c r="A34" s="62" t="s">
        <v>185</v>
      </c>
      <c r="B34" s="59" t="s">
        <v>153</v>
      </c>
      <c r="C34" s="62" t="s">
        <v>183</v>
      </c>
      <c r="D34" s="56"/>
      <c r="E34" s="57" t="s">
        <v>184</v>
      </c>
      <c r="F34" s="159">
        <f t="shared" si="0"/>
        <v>4000</v>
      </c>
      <c r="G34" s="160">
        <f t="shared" si="1"/>
        <v>4000</v>
      </c>
      <c r="H34" s="163"/>
      <c r="I34" s="137"/>
      <c r="J34" s="163"/>
      <c r="K34" s="163"/>
      <c r="L34" s="137"/>
      <c r="M34" s="137"/>
      <c r="N34" s="137"/>
      <c r="O34" s="137"/>
      <c r="P34" s="137"/>
      <c r="Q34" s="137"/>
      <c r="R34" s="137"/>
      <c r="S34" s="137">
        <v>4000</v>
      </c>
      <c r="T34" s="19">
        <f t="shared" si="3"/>
        <v>0</v>
      </c>
      <c r="U34" s="137"/>
      <c r="V34" s="137"/>
      <c r="W34" s="137"/>
      <c r="X34" s="137"/>
      <c r="Y34" s="137"/>
      <c r="Z34" s="137"/>
      <c r="AA34" s="137"/>
      <c r="AB34" s="137"/>
      <c r="AC34" s="137"/>
      <c r="AD34" s="163"/>
      <c r="AE34" s="137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</row>
    <row r="35" ht="18" customHeight="1" spans="1:205">
      <c r="A35" s="59" t="s">
        <v>186</v>
      </c>
      <c r="B35" s="59"/>
      <c r="C35" s="59"/>
      <c r="D35" s="60"/>
      <c r="E35" s="60" t="s">
        <v>187</v>
      </c>
      <c r="F35" s="159">
        <f t="shared" si="0"/>
        <v>2812220</v>
      </c>
      <c r="G35" s="160">
        <f t="shared" si="1"/>
        <v>2409932</v>
      </c>
      <c r="H35" s="163">
        <v>1498640</v>
      </c>
      <c r="I35" s="163">
        <v>245520</v>
      </c>
      <c r="J35" s="163">
        <v>139680</v>
      </c>
      <c r="K35" s="163">
        <v>307716</v>
      </c>
      <c r="L35" s="163">
        <f t="shared" ref="L35:N35" si="7">L36+L39</f>
        <v>0</v>
      </c>
      <c r="M35" s="163">
        <f t="shared" si="7"/>
        <v>0</v>
      </c>
      <c r="N35" s="163">
        <f t="shared" si="7"/>
        <v>0</v>
      </c>
      <c r="O35" s="163">
        <v>948</v>
      </c>
      <c r="P35" s="163">
        <v>197808</v>
      </c>
      <c r="Q35" s="163">
        <f t="shared" ref="Q35:AD35" si="8">Q36+Q39</f>
        <v>0</v>
      </c>
      <c r="R35" s="163">
        <f t="shared" si="8"/>
        <v>0</v>
      </c>
      <c r="S35" s="163">
        <v>19620</v>
      </c>
      <c r="T35" s="19">
        <f t="shared" si="3"/>
        <v>402288</v>
      </c>
      <c r="U35" s="137">
        <v>3168</v>
      </c>
      <c r="V35" s="137">
        <f t="shared" si="8"/>
        <v>0</v>
      </c>
      <c r="W35" s="137">
        <f t="shared" si="8"/>
        <v>0</v>
      </c>
      <c r="X35" s="137">
        <f t="shared" si="8"/>
        <v>0</v>
      </c>
      <c r="Y35" s="137">
        <f t="shared" si="8"/>
        <v>0</v>
      </c>
      <c r="Z35" s="137">
        <f t="shared" si="8"/>
        <v>0</v>
      </c>
      <c r="AA35" s="137">
        <f t="shared" si="8"/>
        <v>0</v>
      </c>
      <c r="AB35" s="137">
        <f t="shared" si="8"/>
        <v>0</v>
      </c>
      <c r="AC35" s="137">
        <f t="shared" si="8"/>
        <v>0</v>
      </c>
      <c r="AD35" s="137">
        <f t="shared" si="8"/>
        <v>0</v>
      </c>
      <c r="AE35" s="137">
        <v>399120</v>
      </c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</row>
    <row r="36" ht="18" customHeight="1" spans="1:205">
      <c r="A36" s="59"/>
      <c r="B36" s="59" t="s">
        <v>151</v>
      </c>
      <c r="C36" s="59"/>
      <c r="D36" s="60"/>
      <c r="E36" s="60" t="s">
        <v>188</v>
      </c>
      <c r="F36" s="159">
        <f t="shared" si="0"/>
        <v>2812220</v>
      </c>
      <c r="G36" s="160">
        <f t="shared" si="1"/>
        <v>2409932</v>
      </c>
      <c r="H36" s="163">
        <v>1498640</v>
      </c>
      <c r="I36" s="173">
        <v>245520</v>
      </c>
      <c r="J36" s="163">
        <v>139680</v>
      </c>
      <c r="K36" s="163">
        <v>307716</v>
      </c>
      <c r="L36" s="137"/>
      <c r="M36" s="137"/>
      <c r="N36" s="137"/>
      <c r="O36" s="137">
        <v>948</v>
      </c>
      <c r="P36" s="137">
        <v>197808</v>
      </c>
      <c r="Q36" s="137"/>
      <c r="R36" s="137"/>
      <c r="S36" s="137">
        <v>19620</v>
      </c>
      <c r="T36" s="19">
        <f t="shared" si="3"/>
        <v>402288</v>
      </c>
      <c r="U36" s="137">
        <v>3168</v>
      </c>
      <c r="V36" s="137"/>
      <c r="W36" s="137"/>
      <c r="X36" s="137"/>
      <c r="Y36" s="137"/>
      <c r="Z36" s="137"/>
      <c r="AA36" s="137"/>
      <c r="AB36" s="137"/>
      <c r="AC36" s="137"/>
      <c r="AD36" s="163"/>
      <c r="AE36" s="137">
        <v>399120</v>
      </c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</row>
    <row r="37" ht="18" customHeight="1" spans="1:205">
      <c r="A37" s="59"/>
      <c r="B37" s="59"/>
      <c r="C37" s="59" t="s">
        <v>189</v>
      </c>
      <c r="D37" s="60"/>
      <c r="E37" s="60" t="s">
        <v>160</v>
      </c>
      <c r="F37" s="159">
        <f t="shared" si="0"/>
        <v>2812220</v>
      </c>
      <c r="G37" s="160">
        <f t="shared" si="1"/>
        <v>2409932</v>
      </c>
      <c r="H37" s="163">
        <v>1498640</v>
      </c>
      <c r="I37" s="173">
        <v>245520</v>
      </c>
      <c r="J37" s="163">
        <v>139680</v>
      </c>
      <c r="K37" s="163">
        <v>307716</v>
      </c>
      <c r="L37" s="137"/>
      <c r="M37" s="137"/>
      <c r="N37" s="137"/>
      <c r="O37" s="137">
        <v>948</v>
      </c>
      <c r="P37" s="137">
        <v>197808</v>
      </c>
      <c r="Q37" s="137"/>
      <c r="R37" s="137"/>
      <c r="S37" s="137">
        <v>19620</v>
      </c>
      <c r="T37" s="19">
        <f t="shared" si="3"/>
        <v>402288</v>
      </c>
      <c r="U37" s="137">
        <v>3168</v>
      </c>
      <c r="V37" s="137"/>
      <c r="W37" s="137"/>
      <c r="X37" s="137"/>
      <c r="Y37" s="137"/>
      <c r="Z37" s="137"/>
      <c r="AA37" s="137"/>
      <c r="AB37" s="137"/>
      <c r="AC37" s="137"/>
      <c r="AD37" s="163"/>
      <c r="AE37" s="137">
        <v>399120</v>
      </c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</row>
    <row r="38" ht="18" customHeight="1" spans="1:205">
      <c r="A38" s="59" t="s">
        <v>186</v>
      </c>
      <c r="B38" s="59" t="s">
        <v>151</v>
      </c>
      <c r="C38" s="59" t="s">
        <v>189</v>
      </c>
      <c r="D38" s="60"/>
      <c r="E38" s="60" t="s">
        <v>160</v>
      </c>
      <c r="F38" s="159">
        <f t="shared" si="0"/>
        <v>2812220</v>
      </c>
      <c r="G38" s="160">
        <f t="shared" si="1"/>
        <v>2409932</v>
      </c>
      <c r="H38" s="163">
        <v>1498640</v>
      </c>
      <c r="I38" s="173">
        <v>245520</v>
      </c>
      <c r="J38" s="163">
        <v>139680</v>
      </c>
      <c r="K38" s="163">
        <v>307716</v>
      </c>
      <c r="L38" s="137"/>
      <c r="M38" s="137"/>
      <c r="N38" s="137"/>
      <c r="O38" s="137">
        <v>948</v>
      </c>
      <c r="P38" s="137">
        <v>197808</v>
      </c>
      <c r="Q38" s="137"/>
      <c r="R38" s="137"/>
      <c r="S38" s="137">
        <v>19620</v>
      </c>
      <c r="T38" s="19">
        <f t="shared" si="3"/>
        <v>402288</v>
      </c>
      <c r="U38" s="137">
        <v>3168</v>
      </c>
      <c r="V38" s="137"/>
      <c r="W38" s="137"/>
      <c r="X38" s="137"/>
      <c r="Y38" s="137"/>
      <c r="Z38" s="137"/>
      <c r="AA38" s="137"/>
      <c r="AB38" s="137"/>
      <c r="AC38" s="137"/>
      <c r="AD38" s="163"/>
      <c r="AE38" s="137">
        <v>399120</v>
      </c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</row>
    <row r="39" ht="18" customHeight="1" spans="1:205">
      <c r="A39" s="55"/>
      <c r="B39" s="59" t="s">
        <v>190</v>
      </c>
      <c r="C39" s="55"/>
      <c r="D39" s="56"/>
      <c r="E39" s="57" t="s">
        <v>191</v>
      </c>
      <c r="F39" s="159">
        <f t="shared" si="0"/>
        <v>2417520</v>
      </c>
      <c r="G39" s="160">
        <f t="shared" si="1"/>
        <v>2417520</v>
      </c>
      <c r="H39" s="163"/>
      <c r="I39" s="137"/>
      <c r="J39" s="163"/>
      <c r="K39" s="163"/>
      <c r="L39" s="137"/>
      <c r="M39" s="137"/>
      <c r="N39" s="137"/>
      <c r="O39" s="137"/>
      <c r="P39" s="137"/>
      <c r="Q39" s="137"/>
      <c r="R39" s="137"/>
      <c r="S39" s="137">
        <v>2417520</v>
      </c>
      <c r="T39" s="19">
        <f t="shared" si="3"/>
        <v>0</v>
      </c>
      <c r="U39" s="137"/>
      <c r="V39" s="137"/>
      <c r="W39" s="137"/>
      <c r="X39" s="137"/>
      <c r="Y39" s="137"/>
      <c r="Z39" s="137"/>
      <c r="AA39" s="137"/>
      <c r="AB39" s="137"/>
      <c r="AC39" s="137"/>
      <c r="AD39" s="163"/>
      <c r="AE39" s="137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</row>
    <row r="40" ht="18" customHeight="1" spans="1:205">
      <c r="A40" s="55"/>
      <c r="B40" s="55"/>
      <c r="C40" s="59" t="s">
        <v>154</v>
      </c>
      <c r="D40" s="56"/>
      <c r="E40" s="60" t="s">
        <v>192</v>
      </c>
      <c r="F40" s="159">
        <f t="shared" si="0"/>
        <v>2417520</v>
      </c>
      <c r="G40" s="160">
        <f t="shared" si="1"/>
        <v>2417520</v>
      </c>
      <c r="H40" s="163"/>
      <c r="I40" s="137"/>
      <c r="J40" s="163"/>
      <c r="K40" s="163"/>
      <c r="L40" s="137"/>
      <c r="M40" s="137"/>
      <c r="N40" s="137"/>
      <c r="O40" s="137"/>
      <c r="P40" s="137"/>
      <c r="Q40" s="137"/>
      <c r="R40" s="137"/>
      <c r="S40" s="137">
        <v>2417520</v>
      </c>
      <c r="T40" s="19">
        <f t="shared" si="3"/>
        <v>0</v>
      </c>
      <c r="U40" s="137"/>
      <c r="V40" s="137"/>
      <c r="W40" s="137"/>
      <c r="X40" s="137"/>
      <c r="Y40" s="137"/>
      <c r="Z40" s="137"/>
      <c r="AA40" s="137"/>
      <c r="AB40" s="137"/>
      <c r="AC40" s="137"/>
      <c r="AD40" s="163"/>
      <c r="AE40" s="137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</row>
    <row r="41" ht="18" customHeight="1" spans="1:205">
      <c r="A41" s="59" t="s">
        <v>186</v>
      </c>
      <c r="B41" s="59" t="s">
        <v>190</v>
      </c>
      <c r="C41" s="59" t="s">
        <v>154</v>
      </c>
      <c r="D41" s="60"/>
      <c r="E41" s="60" t="s">
        <v>192</v>
      </c>
      <c r="F41" s="159">
        <f t="shared" si="0"/>
        <v>2417520</v>
      </c>
      <c r="G41" s="160">
        <f t="shared" si="1"/>
        <v>2417520</v>
      </c>
      <c r="H41" s="163"/>
      <c r="I41" s="137"/>
      <c r="J41" s="163"/>
      <c r="K41" s="163"/>
      <c r="L41" s="137"/>
      <c r="M41" s="137"/>
      <c r="N41" s="137"/>
      <c r="O41" s="137"/>
      <c r="P41" s="137"/>
      <c r="Q41" s="137"/>
      <c r="R41" s="137"/>
      <c r="S41" s="137">
        <v>2417520</v>
      </c>
      <c r="T41" s="19">
        <f t="shared" si="3"/>
        <v>0</v>
      </c>
      <c r="U41" s="137"/>
      <c r="V41" s="137"/>
      <c r="W41" s="137"/>
      <c r="X41" s="137"/>
      <c r="Y41" s="137"/>
      <c r="Z41" s="137"/>
      <c r="AA41" s="137"/>
      <c r="AB41" s="137"/>
      <c r="AC41" s="137"/>
      <c r="AD41" s="163"/>
      <c r="AE41" s="137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</row>
    <row r="42" ht="18" customHeight="1" spans="1:205">
      <c r="A42" s="60">
        <v>220</v>
      </c>
      <c r="B42" s="60"/>
      <c r="C42" s="60"/>
      <c r="D42" s="60"/>
      <c r="E42" s="60" t="s">
        <v>193</v>
      </c>
      <c r="F42" s="159">
        <f t="shared" si="0"/>
        <v>302579</v>
      </c>
      <c r="G42" s="160">
        <f t="shared" si="1"/>
        <v>266339</v>
      </c>
      <c r="H42" s="163">
        <v>191624</v>
      </c>
      <c r="I42" s="137"/>
      <c r="J42" s="163">
        <v>15402</v>
      </c>
      <c r="K42" s="163">
        <v>36972</v>
      </c>
      <c r="L42" s="137"/>
      <c r="M42" s="137"/>
      <c r="N42" s="137"/>
      <c r="O42" s="137">
        <v>153</v>
      </c>
      <c r="P42" s="137">
        <v>22188</v>
      </c>
      <c r="Q42" s="137"/>
      <c r="R42" s="137"/>
      <c r="S42" s="137"/>
      <c r="T42" s="19">
        <f t="shared" si="3"/>
        <v>36240</v>
      </c>
      <c r="U42" s="137"/>
      <c r="V42" s="137"/>
      <c r="W42" s="137"/>
      <c r="X42" s="137"/>
      <c r="Y42" s="137"/>
      <c r="Z42" s="137"/>
      <c r="AA42" s="137"/>
      <c r="AB42" s="137"/>
      <c r="AC42" s="137"/>
      <c r="AD42" s="163"/>
      <c r="AE42" s="137">
        <v>36240</v>
      </c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</row>
    <row r="43" ht="18" customHeight="1" spans="1:205">
      <c r="A43" s="60"/>
      <c r="B43" s="59" t="s">
        <v>151</v>
      </c>
      <c r="C43" s="60"/>
      <c r="D43" s="60"/>
      <c r="E43" s="60" t="s">
        <v>194</v>
      </c>
      <c r="F43" s="159">
        <f t="shared" si="0"/>
        <v>302582</v>
      </c>
      <c r="G43" s="160">
        <f t="shared" si="1"/>
        <v>266342</v>
      </c>
      <c r="H43" s="163">
        <v>191624</v>
      </c>
      <c r="I43" s="137"/>
      <c r="J43" s="163">
        <v>15402</v>
      </c>
      <c r="K43" s="163">
        <v>36972</v>
      </c>
      <c r="L43" s="137"/>
      <c r="M43" s="137"/>
      <c r="N43" s="137"/>
      <c r="O43" s="137">
        <v>156</v>
      </c>
      <c r="P43" s="137">
        <v>22188</v>
      </c>
      <c r="Q43" s="137"/>
      <c r="R43" s="137"/>
      <c r="S43" s="137"/>
      <c r="T43" s="19">
        <f t="shared" si="3"/>
        <v>36240</v>
      </c>
      <c r="U43" s="137"/>
      <c r="V43" s="137"/>
      <c r="W43" s="137"/>
      <c r="X43" s="137"/>
      <c r="Y43" s="137"/>
      <c r="Z43" s="137"/>
      <c r="AA43" s="137"/>
      <c r="AB43" s="137"/>
      <c r="AC43" s="137"/>
      <c r="AD43" s="163"/>
      <c r="AE43" s="137">
        <v>36240</v>
      </c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</row>
    <row r="44" ht="18" customHeight="1" spans="1:205">
      <c r="A44" s="60"/>
      <c r="B44" s="59"/>
      <c r="C44" s="59" t="s">
        <v>151</v>
      </c>
      <c r="D44" s="60"/>
      <c r="E44" s="60" t="s">
        <v>152</v>
      </c>
      <c r="F44" s="159">
        <f t="shared" si="0"/>
        <v>302582</v>
      </c>
      <c r="G44" s="160">
        <f t="shared" si="1"/>
        <v>266342</v>
      </c>
      <c r="H44" s="163">
        <v>191624</v>
      </c>
      <c r="I44" s="137"/>
      <c r="J44" s="163">
        <v>15402</v>
      </c>
      <c r="K44" s="163">
        <v>36972</v>
      </c>
      <c r="L44" s="137"/>
      <c r="M44" s="137"/>
      <c r="N44" s="137"/>
      <c r="O44" s="137">
        <v>156</v>
      </c>
      <c r="P44" s="137">
        <v>22188</v>
      </c>
      <c r="Q44" s="137"/>
      <c r="R44" s="137"/>
      <c r="S44" s="137"/>
      <c r="T44" s="19">
        <f t="shared" si="3"/>
        <v>36240</v>
      </c>
      <c r="U44" s="137"/>
      <c r="V44" s="137"/>
      <c r="W44" s="137"/>
      <c r="X44" s="137"/>
      <c r="Y44" s="137"/>
      <c r="Z44" s="137"/>
      <c r="AA44" s="137"/>
      <c r="AB44" s="137"/>
      <c r="AC44" s="137"/>
      <c r="AD44" s="163"/>
      <c r="AE44" s="137">
        <v>36240</v>
      </c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</row>
    <row r="45" ht="18" customHeight="1" spans="1:205">
      <c r="A45" s="56">
        <v>220</v>
      </c>
      <c r="B45" s="59" t="s">
        <v>151</v>
      </c>
      <c r="C45" s="59" t="s">
        <v>151</v>
      </c>
      <c r="D45" s="56"/>
      <c r="E45" s="60" t="s">
        <v>152</v>
      </c>
      <c r="F45" s="159">
        <f t="shared" si="0"/>
        <v>302582</v>
      </c>
      <c r="G45" s="160">
        <f t="shared" si="1"/>
        <v>266342</v>
      </c>
      <c r="H45" s="163">
        <v>191624</v>
      </c>
      <c r="I45" s="137"/>
      <c r="J45" s="163">
        <v>15402</v>
      </c>
      <c r="K45" s="163">
        <v>36972</v>
      </c>
      <c r="L45" s="137"/>
      <c r="M45" s="137"/>
      <c r="N45" s="137"/>
      <c r="O45" s="137">
        <v>156</v>
      </c>
      <c r="P45" s="137">
        <v>22188</v>
      </c>
      <c r="Q45" s="137"/>
      <c r="R45" s="137"/>
      <c r="S45" s="137"/>
      <c r="T45" s="19">
        <f t="shared" si="3"/>
        <v>36240</v>
      </c>
      <c r="U45" s="137"/>
      <c r="V45" s="137"/>
      <c r="W45" s="137"/>
      <c r="X45" s="137"/>
      <c r="Y45" s="137"/>
      <c r="Z45" s="137"/>
      <c r="AA45" s="137"/>
      <c r="AB45" s="137"/>
      <c r="AC45" s="137"/>
      <c r="AD45" s="163"/>
      <c r="AE45" s="137">
        <v>36240</v>
      </c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</row>
    <row r="46" spans="1:205">
      <c r="A46"/>
      <c r="B46"/>
      <c r="C46"/>
      <c r="D46"/>
      <c r="E46"/>
      <c r="F46"/>
      <c r="G46"/>
      <c r="I46"/>
      <c r="L46"/>
      <c r="S46"/>
      <c r="T46"/>
      <c r="U46"/>
      <c r="V46"/>
      <c r="W46"/>
      <c r="X46"/>
      <c r="Y46"/>
      <c r="Z46"/>
      <c r="AA46"/>
      <c r="AB46"/>
      <c r="AC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</row>
    <row r="47" spans="1:205">
      <c r="A47"/>
      <c r="B47"/>
      <c r="C47"/>
      <c r="D47"/>
      <c r="E47"/>
      <c r="F47"/>
      <c r="G47"/>
      <c r="I47"/>
      <c r="L47"/>
      <c r="S47"/>
      <c r="T47"/>
      <c r="U47"/>
      <c r="V47"/>
      <c r="W47"/>
      <c r="X47"/>
      <c r="Y47"/>
      <c r="Z47"/>
      <c r="AA47"/>
      <c r="AB47"/>
      <c r="AC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</row>
    <row r="48" spans="1:205">
      <c r="A48"/>
      <c r="B48"/>
      <c r="C48"/>
      <c r="D48"/>
      <c r="E48"/>
      <c r="F48"/>
      <c r="G48"/>
      <c r="I48"/>
      <c r="L48"/>
      <c r="S48"/>
      <c r="T48"/>
      <c r="U48"/>
      <c r="V48"/>
      <c r="W48"/>
      <c r="X48"/>
      <c r="Y48"/>
      <c r="Z48"/>
      <c r="AA48"/>
      <c r="AB48"/>
      <c r="AC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</row>
    <row r="49" spans="1:205">
      <c r="A49"/>
      <c r="B49"/>
      <c r="C49"/>
      <c r="D49"/>
      <c r="E49"/>
      <c r="F49"/>
      <c r="G49"/>
      <c r="I49"/>
      <c r="L49"/>
      <c r="S49"/>
      <c r="T49"/>
      <c r="U49"/>
      <c r="V49"/>
      <c r="W49"/>
      <c r="X49"/>
      <c r="Y49"/>
      <c r="Z49"/>
      <c r="AA49"/>
      <c r="AB49"/>
      <c r="AC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</row>
    <row r="50" spans="1:205">
      <c r="A50"/>
      <c r="B50"/>
      <c r="C50"/>
      <c r="D50"/>
      <c r="E50"/>
      <c r="F50"/>
      <c r="G50"/>
      <c r="I50"/>
      <c r="L50"/>
      <c r="S50"/>
      <c r="T50"/>
      <c r="U50"/>
      <c r="V50"/>
      <c r="W50"/>
      <c r="X50"/>
      <c r="Y50"/>
      <c r="Z50"/>
      <c r="AA50"/>
      <c r="AB50"/>
      <c r="AC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</row>
    <row r="51" spans="1:205">
      <c r="A51"/>
      <c r="B51"/>
      <c r="C51"/>
      <c r="D51"/>
      <c r="E51"/>
      <c r="F51"/>
      <c r="G51"/>
      <c r="I51"/>
      <c r="L51"/>
      <c r="S51"/>
      <c r="T51"/>
      <c r="U51"/>
      <c r="V51"/>
      <c r="W51"/>
      <c r="X51"/>
      <c r="Y51"/>
      <c r="Z51"/>
      <c r="AA51"/>
      <c r="AB51"/>
      <c r="AC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</row>
    <row r="52" spans="1:205">
      <c r="A52"/>
      <c r="B52"/>
      <c r="C52"/>
      <c r="D52"/>
      <c r="E52"/>
      <c r="F52"/>
      <c r="G52"/>
      <c r="I52"/>
      <c r="L52"/>
      <c r="S52"/>
      <c r="T52"/>
      <c r="U52"/>
      <c r="V52"/>
      <c r="W52"/>
      <c r="X52"/>
      <c r="Y52"/>
      <c r="Z52"/>
      <c r="AA52"/>
      <c r="AB52"/>
      <c r="AC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</row>
    <row r="53" spans="1:205">
      <c r="A53"/>
      <c r="B53"/>
      <c r="C53"/>
      <c r="D53"/>
      <c r="E53"/>
      <c r="F53"/>
      <c r="G53"/>
      <c r="I53"/>
      <c r="L53"/>
      <c r="S53"/>
      <c r="T53"/>
      <c r="U53"/>
      <c r="V53"/>
      <c r="W53"/>
      <c r="X53"/>
      <c r="Y53"/>
      <c r="Z53"/>
      <c r="AA53"/>
      <c r="AB53"/>
      <c r="AC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</row>
    <row r="54" spans="1:205">
      <c r="A54"/>
      <c r="B54"/>
      <c r="C54"/>
      <c r="D54"/>
      <c r="E54"/>
      <c r="F54"/>
      <c r="G54"/>
      <c r="I54"/>
      <c r="L54"/>
      <c r="S54"/>
      <c r="T54"/>
      <c r="U54"/>
      <c r="V54"/>
      <c r="W54"/>
      <c r="X54"/>
      <c r="Y54"/>
      <c r="Z54"/>
      <c r="AA54"/>
      <c r="AB54"/>
      <c r="AC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</row>
    <row r="55" spans="1:205">
      <c r="A55"/>
      <c r="B55"/>
      <c r="C55"/>
      <c r="D55"/>
      <c r="E55"/>
      <c r="F55"/>
      <c r="G55"/>
      <c r="I55"/>
      <c r="L55"/>
      <c r="S55"/>
      <c r="T55"/>
      <c r="U55"/>
      <c r="V55"/>
      <c r="W55"/>
      <c r="X55"/>
      <c r="Y55"/>
      <c r="Z55"/>
      <c r="AA55"/>
      <c r="AB55"/>
      <c r="AC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</row>
    <row r="56" spans="1:205">
      <c r="A56"/>
      <c r="B56"/>
      <c r="C56"/>
      <c r="D56"/>
      <c r="E56"/>
      <c r="F56"/>
      <c r="G56"/>
      <c r="I56"/>
      <c r="L56"/>
      <c r="S56"/>
      <c r="T56"/>
      <c r="U56"/>
      <c r="V56"/>
      <c r="W56"/>
      <c r="X56"/>
      <c r="Y56"/>
      <c r="Z56"/>
      <c r="AA56"/>
      <c r="AB56"/>
      <c r="AC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</row>
    <row r="57" spans="1:205">
      <c r="A57"/>
      <c r="B57"/>
      <c r="C57"/>
      <c r="D57"/>
      <c r="E57"/>
      <c r="F57"/>
      <c r="G57"/>
      <c r="I57"/>
      <c r="L57"/>
      <c r="S57"/>
      <c r="T57"/>
      <c r="U57"/>
      <c r="V57"/>
      <c r="W57"/>
      <c r="X57"/>
      <c r="Y57"/>
      <c r="Z57"/>
      <c r="AA57"/>
      <c r="AB57"/>
      <c r="AC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</row>
    <row r="58" spans="1:205">
      <c r="A58"/>
      <c r="B58"/>
      <c r="C58"/>
      <c r="D58"/>
      <c r="E58"/>
      <c r="F58"/>
      <c r="G58"/>
      <c r="I58"/>
      <c r="L58"/>
      <c r="S58"/>
      <c r="T58"/>
      <c r="U58"/>
      <c r="V58"/>
      <c r="W58"/>
      <c r="X58"/>
      <c r="Y58"/>
      <c r="Z58"/>
      <c r="AA58"/>
      <c r="AB58"/>
      <c r="AC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</row>
    <row r="59" spans="1:205">
      <c r="A59"/>
      <c r="B59"/>
      <c r="C59"/>
      <c r="D59"/>
      <c r="E59"/>
      <c r="F59"/>
      <c r="G59"/>
      <c r="I59"/>
      <c r="L59"/>
      <c r="S59"/>
      <c r="T59"/>
      <c r="U59"/>
      <c r="V59"/>
      <c r="W59"/>
      <c r="X59"/>
      <c r="Y59"/>
      <c r="Z59"/>
      <c r="AA59"/>
      <c r="AB59"/>
      <c r="AC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</row>
    <row r="60" spans="1:205">
      <c r="A60"/>
      <c r="B60"/>
      <c r="C60"/>
      <c r="D60"/>
      <c r="E60"/>
      <c r="F60"/>
      <c r="G60"/>
      <c r="I60"/>
      <c r="L60"/>
      <c r="S60"/>
      <c r="T60"/>
      <c r="U60"/>
      <c r="V60"/>
      <c r="W60"/>
      <c r="X60"/>
      <c r="Y60"/>
      <c r="Z60"/>
      <c r="AA60"/>
      <c r="AB60"/>
      <c r="AC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</row>
    <row r="61" spans="1:205">
      <c r="A61"/>
      <c r="B61"/>
      <c r="C61"/>
      <c r="D61"/>
      <c r="E61"/>
      <c r="F61"/>
      <c r="G61"/>
      <c r="I61"/>
      <c r="L61"/>
      <c r="S61"/>
      <c r="T61"/>
      <c r="U61"/>
      <c r="V61"/>
      <c r="W61"/>
      <c r="X61"/>
      <c r="Y61"/>
      <c r="Z61"/>
      <c r="AA61"/>
      <c r="AB61"/>
      <c r="AC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</row>
    <row r="62" spans="1:205">
      <c r="A62"/>
      <c r="B62"/>
      <c r="C62"/>
      <c r="D62"/>
      <c r="E62"/>
      <c r="F62"/>
      <c r="G62"/>
      <c r="I62"/>
      <c r="L62"/>
      <c r="S62"/>
      <c r="T62"/>
      <c r="U62"/>
      <c r="V62"/>
      <c r="W62"/>
      <c r="X62"/>
      <c r="Y62"/>
      <c r="Z62"/>
      <c r="AA62"/>
      <c r="AB62"/>
      <c r="AC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</row>
    <row r="63" spans="1:205">
      <c r="A63"/>
      <c r="B63"/>
      <c r="C63"/>
      <c r="D63"/>
      <c r="E63"/>
      <c r="F63"/>
      <c r="G63"/>
      <c r="I63"/>
      <c r="L63"/>
      <c r="S63"/>
      <c r="T63"/>
      <c r="U63"/>
      <c r="V63"/>
      <c r="W63"/>
      <c r="X63"/>
      <c r="Y63"/>
      <c r="Z63"/>
      <c r="AA63"/>
      <c r="AB63"/>
      <c r="AC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</row>
    <row r="64" spans="1:205">
      <c r="A64"/>
      <c r="B64"/>
      <c r="C64"/>
      <c r="D64"/>
      <c r="E64"/>
      <c r="F64"/>
      <c r="G64"/>
      <c r="I64"/>
      <c r="L64"/>
      <c r="S64"/>
      <c r="T64"/>
      <c r="U64"/>
      <c r="V64"/>
      <c r="W64"/>
      <c r="X64"/>
      <c r="Y64"/>
      <c r="Z64"/>
      <c r="AA64"/>
      <c r="AB64"/>
      <c r="AC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</row>
    <row r="65" spans="1:205">
      <c r="A65"/>
      <c r="B65"/>
      <c r="C65"/>
      <c r="D65"/>
      <c r="E65"/>
      <c r="F65"/>
      <c r="G65"/>
      <c r="I65"/>
      <c r="L65"/>
      <c r="S65"/>
      <c r="T65"/>
      <c r="U65"/>
      <c r="V65"/>
      <c r="W65"/>
      <c r="X65"/>
      <c r="Y65"/>
      <c r="Z65"/>
      <c r="AA65"/>
      <c r="AB65"/>
      <c r="AC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</row>
    <row r="66" spans="1:205">
      <c r="A66"/>
      <c r="B66"/>
      <c r="C66"/>
      <c r="D66"/>
      <c r="E66"/>
      <c r="F66"/>
      <c r="G66"/>
      <c r="I66"/>
      <c r="L66"/>
      <c r="S66"/>
      <c r="T66"/>
      <c r="U66"/>
      <c r="V66"/>
      <c r="W66"/>
      <c r="X66"/>
      <c r="Y66"/>
      <c r="Z66"/>
      <c r="AA66"/>
      <c r="AB66"/>
      <c r="AC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</row>
    <row r="67" spans="1:205">
      <c r="A67"/>
      <c r="B67"/>
      <c r="C67"/>
      <c r="D67"/>
      <c r="E67"/>
      <c r="F67"/>
      <c r="G67"/>
      <c r="I67"/>
      <c r="L67"/>
      <c r="S67"/>
      <c r="T67"/>
      <c r="U67"/>
      <c r="V67"/>
      <c r="W67"/>
      <c r="X67"/>
      <c r="Y67"/>
      <c r="Z67"/>
      <c r="AA67"/>
      <c r="AB67"/>
      <c r="AC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</row>
  </sheetData>
  <mergeCells count="32">
    <mergeCell ref="A4:C4"/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rintOptions horizontalCentered="1"/>
  <pageMargins left="0.786805555555556" right="0.393055555555556" top="0.472222222222222" bottom="0.472222222222222" header="0.314583333333333" footer="0.236111111111111"/>
  <pageSetup paperSize="9" scale="66" fitToHeight="1000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IP60"/>
  <sheetViews>
    <sheetView showGridLines="0" showZeros="0" topLeftCell="N1" workbookViewId="0">
      <selection activeCell="AJ8" sqref="AJ8"/>
    </sheetView>
  </sheetViews>
  <sheetFormatPr defaultColWidth="9.16666666666667" defaultRowHeight="18.95" customHeight="1"/>
  <cols>
    <col min="1" max="1" width="3.83333333333333" style="109" customWidth="1"/>
    <col min="2" max="3" width="3.83333333333333" style="110" customWidth="1"/>
    <col min="4" max="4" width="11.5" style="111" customWidth="1"/>
    <col min="5" max="5" width="27.3333333333333" style="112" customWidth="1"/>
    <col min="6" max="6" width="20.1666666666667" style="113" customWidth="1"/>
    <col min="7" max="12" width="13.1666666666667" style="113" customWidth="1"/>
    <col min="13" max="16" width="9.16666666666667" style="114" customWidth="1"/>
    <col min="17" max="17" width="13.3333333333333" style="114" customWidth="1"/>
    <col min="18" max="18" width="15.6666666666667" style="114" customWidth="1"/>
    <col min="19" max="29" width="9.16666666666667" style="114" customWidth="1"/>
    <col min="30" max="30" width="13.5" style="114" customWidth="1"/>
    <col min="31" max="31" width="9.16666666666667" style="114" customWidth="1"/>
    <col min="32" max="32" width="16.5" style="113" customWidth="1"/>
    <col min="33" max="250" width="9.16666666666667" style="115" customWidth="1"/>
  </cols>
  <sheetData>
    <row r="3" ht="20.25" customHeight="1" spans="1:32">
      <c r="A3" s="116"/>
      <c r="B3" s="117"/>
      <c r="C3" s="117"/>
      <c r="D3" s="118"/>
      <c r="E3" s="11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143" t="s">
        <v>241</v>
      </c>
    </row>
    <row r="4" ht="21.75" customHeight="1" spans="1:32">
      <c r="A4" s="120" t="s">
        <v>242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</row>
    <row r="5" s="106" customFormat="1" ht="20.25" customHeight="1" spans="1:33">
      <c r="A5" s="121" t="s">
        <v>1</v>
      </c>
      <c r="B5" s="122"/>
      <c r="C5" s="122"/>
      <c r="D5" s="123"/>
      <c r="E5" s="7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143" t="s">
        <v>6</v>
      </c>
      <c r="AG5" s="7"/>
    </row>
    <row r="6" s="107" customFormat="1" ht="18.75" customHeight="1" spans="1:32">
      <c r="A6" s="124" t="s">
        <v>117</v>
      </c>
      <c r="B6" s="124"/>
      <c r="C6" s="124"/>
      <c r="D6" s="125" t="s">
        <v>118</v>
      </c>
      <c r="E6" s="14" t="s">
        <v>215</v>
      </c>
      <c r="F6" s="14" t="s">
        <v>80</v>
      </c>
      <c r="G6" s="126" t="s">
        <v>204</v>
      </c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44"/>
    </row>
    <row r="7" s="107" customFormat="1" ht="35.25" customHeight="1" spans="1:32">
      <c r="A7" s="15" t="s">
        <v>122</v>
      </c>
      <c r="B7" s="15" t="s">
        <v>123</v>
      </c>
      <c r="C7" s="128" t="s">
        <v>124</v>
      </c>
      <c r="D7" s="14"/>
      <c r="E7" s="14"/>
      <c r="F7" s="13"/>
      <c r="G7" s="15" t="s">
        <v>243</v>
      </c>
      <c r="H7" s="15" t="s">
        <v>244</v>
      </c>
      <c r="I7" s="15" t="s">
        <v>245</v>
      </c>
      <c r="J7" s="139" t="s">
        <v>246</v>
      </c>
      <c r="K7" s="139" t="s">
        <v>247</v>
      </c>
      <c r="L7" s="139" t="s">
        <v>248</v>
      </c>
      <c r="M7" s="139" t="s">
        <v>249</v>
      </c>
      <c r="N7" s="139" t="s">
        <v>250</v>
      </c>
      <c r="O7" s="139" t="s">
        <v>251</v>
      </c>
      <c r="P7" s="139" t="s">
        <v>252</v>
      </c>
      <c r="Q7" s="139" t="s">
        <v>253</v>
      </c>
      <c r="R7" s="139" t="s">
        <v>254</v>
      </c>
      <c r="S7" s="139" t="s">
        <v>255</v>
      </c>
      <c r="T7" s="139" t="s">
        <v>256</v>
      </c>
      <c r="U7" s="139" t="s">
        <v>257</v>
      </c>
      <c r="V7" s="139" t="s">
        <v>258</v>
      </c>
      <c r="W7" s="139" t="s">
        <v>259</v>
      </c>
      <c r="X7" s="139" t="s">
        <v>260</v>
      </c>
      <c r="Y7" s="139" t="s">
        <v>261</v>
      </c>
      <c r="Z7" s="139" t="s">
        <v>262</v>
      </c>
      <c r="AA7" s="139" t="s">
        <v>263</v>
      </c>
      <c r="AB7" s="139" t="s">
        <v>264</v>
      </c>
      <c r="AC7" s="139" t="s">
        <v>265</v>
      </c>
      <c r="AD7" s="139" t="s">
        <v>266</v>
      </c>
      <c r="AE7" s="139" t="s">
        <v>267</v>
      </c>
      <c r="AF7" s="139" t="s">
        <v>268</v>
      </c>
    </row>
    <row r="8" s="108" customFormat="1" customHeight="1" spans="1:32">
      <c r="A8" s="129" t="s">
        <v>100</v>
      </c>
      <c r="B8" s="129" t="s">
        <v>100</v>
      </c>
      <c r="C8" s="129" t="s">
        <v>100</v>
      </c>
      <c r="D8" s="129" t="s">
        <v>100</v>
      </c>
      <c r="E8" s="129" t="s">
        <v>100</v>
      </c>
      <c r="F8" s="129">
        <v>1</v>
      </c>
      <c r="G8" s="129">
        <v>2</v>
      </c>
      <c r="H8" s="130">
        <v>3</v>
      </c>
      <c r="I8" s="129">
        <v>4</v>
      </c>
      <c r="J8" s="129">
        <v>5</v>
      </c>
      <c r="K8" s="129">
        <v>6</v>
      </c>
      <c r="L8" s="129">
        <v>7</v>
      </c>
      <c r="M8" s="130">
        <v>8</v>
      </c>
      <c r="N8" s="129">
        <v>9</v>
      </c>
      <c r="O8" s="129">
        <v>10</v>
      </c>
      <c r="P8" s="129">
        <v>11</v>
      </c>
      <c r="Q8" s="129">
        <v>12</v>
      </c>
      <c r="R8" s="129">
        <v>13</v>
      </c>
      <c r="S8" s="129">
        <v>14</v>
      </c>
      <c r="T8" s="129">
        <v>15</v>
      </c>
      <c r="U8" s="129">
        <v>16</v>
      </c>
      <c r="V8" s="129">
        <v>17</v>
      </c>
      <c r="W8" s="129">
        <v>18</v>
      </c>
      <c r="X8" s="129">
        <v>19</v>
      </c>
      <c r="Y8" s="129">
        <v>20</v>
      </c>
      <c r="Z8" s="130">
        <v>21</v>
      </c>
      <c r="AA8" s="129">
        <v>22</v>
      </c>
      <c r="AB8" s="129">
        <v>23</v>
      </c>
      <c r="AC8" s="129">
        <v>24</v>
      </c>
      <c r="AD8" s="129">
        <v>25</v>
      </c>
      <c r="AE8" s="129">
        <v>26</v>
      </c>
      <c r="AF8" s="129">
        <v>27</v>
      </c>
    </row>
    <row r="9" ht="18" customHeight="1" spans="1:250">
      <c r="A9" s="17"/>
      <c r="B9" s="131"/>
      <c r="C9" s="132"/>
      <c r="D9" s="17"/>
      <c r="E9" s="18"/>
      <c r="F9" s="133">
        <f t="shared" ref="F9:F39" si="0">G9+Q9+R9+AD9+AF9</f>
        <v>728256</v>
      </c>
      <c r="G9" s="19">
        <f t="shared" ref="G9:AF9" si="1">G10+G20+G24+G28+G32+G36</f>
        <v>241200</v>
      </c>
      <c r="H9" s="19">
        <f t="shared" si="1"/>
        <v>0</v>
      </c>
      <c r="I9" s="19">
        <f t="shared" si="1"/>
        <v>0</v>
      </c>
      <c r="J9" s="19">
        <f t="shared" si="1"/>
        <v>0</v>
      </c>
      <c r="K9" s="19">
        <f t="shared" si="1"/>
        <v>0</v>
      </c>
      <c r="L9" s="19">
        <f t="shared" si="1"/>
        <v>0</v>
      </c>
      <c r="M9" s="19">
        <f t="shared" si="1"/>
        <v>0</v>
      </c>
      <c r="N9" s="19">
        <f t="shared" si="1"/>
        <v>0</v>
      </c>
      <c r="O9" s="19">
        <f t="shared" si="1"/>
        <v>0</v>
      </c>
      <c r="P9" s="19">
        <f t="shared" si="1"/>
        <v>0</v>
      </c>
      <c r="Q9" s="19">
        <f t="shared" si="1"/>
        <v>2856</v>
      </c>
      <c r="R9" s="19">
        <f t="shared" si="1"/>
        <v>214200</v>
      </c>
      <c r="S9" s="19">
        <f t="shared" si="1"/>
        <v>0</v>
      </c>
      <c r="T9" s="19">
        <f t="shared" si="1"/>
        <v>0</v>
      </c>
      <c r="U9" s="19">
        <f t="shared" si="1"/>
        <v>0</v>
      </c>
      <c r="V9" s="19">
        <f t="shared" si="1"/>
        <v>0</v>
      </c>
      <c r="W9" s="19">
        <f t="shared" si="1"/>
        <v>0</v>
      </c>
      <c r="X9" s="19">
        <f t="shared" si="1"/>
        <v>0</v>
      </c>
      <c r="Y9" s="19">
        <f t="shared" si="1"/>
        <v>0</v>
      </c>
      <c r="Z9" s="19">
        <f t="shared" si="1"/>
        <v>0</v>
      </c>
      <c r="AA9" s="19">
        <f t="shared" si="1"/>
        <v>0</v>
      </c>
      <c r="AB9" s="19">
        <f t="shared" si="1"/>
        <v>0</v>
      </c>
      <c r="AC9" s="19">
        <f t="shared" si="1"/>
        <v>0</v>
      </c>
      <c r="AD9" s="19">
        <f t="shared" si="1"/>
        <v>150000</v>
      </c>
      <c r="AE9" s="19">
        <f t="shared" si="1"/>
        <v>0</v>
      </c>
      <c r="AF9" s="19">
        <f t="shared" si="1"/>
        <v>120000</v>
      </c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</row>
    <row r="10" ht="18" customHeight="1" spans="1:250">
      <c r="A10" s="59" t="s">
        <v>147</v>
      </c>
      <c r="B10" s="55"/>
      <c r="C10" s="55"/>
      <c r="D10" s="56"/>
      <c r="E10" s="57" t="s">
        <v>148</v>
      </c>
      <c r="F10" s="133">
        <f t="shared" si="0"/>
        <v>605112</v>
      </c>
      <c r="G10" s="134">
        <f t="shared" ref="G10:AF10" si="2">G11+G14+G17</f>
        <v>151200</v>
      </c>
      <c r="H10" s="135">
        <f t="shared" si="2"/>
        <v>0</v>
      </c>
      <c r="I10" s="135">
        <f t="shared" si="2"/>
        <v>0</v>
      </c>
      <c r="J10" s="135">
        <f t="shared" si="2"/>
        <v>0</v>
      </c>
      <c r="K10" s="135">
        <f t="shared" si="2"/>
        <v>0</v>
      </c>
      <c r="L10" s="135">
        <f t="shared" si="2"/>
        <v>0</v>
      </c>
      <c r="M10" s="135">
        <f t="shared" si="2"/>
        <v>0</v>
      </c>
      <c r="N10" s="135">
        <f t="shared" si="2"/>
        <v>0</v>
      </c>
      <c r="O10" s="135">
        <f t="shared" si="2"/>
        <v>0</v>
      </c>
      <c r="P10" s="135">
        <f t="shared" si="2"/>
        <v>0</v>
      </c>
      <c r="Q10" s="135">
        <f t="shared" si="2"/>
        <v>1512</v>
      </c>
      <c r="R10" s="135">
        <f t="shared" si="2"/>
        <v>182400</v>
      </c>
      <c r="S10" s="135">
        <f t="shared" si="2"/>
        <v>0</v>
      </c>
      <c r="T10" s="135">
        <f t="shared" si="2"/>
        <v>0</v>
      </c>
      <c r="U10" s="135">
        <f t="shared" si="2"/>
        <v>0</v>
      </c>
      <c r="V10" s="135">
        <f t="shared" si="2"/>
        <v>0</v>
      </c>
      <c r="W10" s="135">
        <f t="shared" si="2"/>
        <v>0</v>
      </c>
      <c r="X10" s="135">
        <f t="shared" si="2"/>
        <v>0</v>
      </c>
      <c r="Y10" s="135">
        <f t="shared" si="2"/>
        <v>0</v>
      </c>
      <c r="Z10" s="135">
        <f t="shared" si="2"/>
        <v>0</v>
      </c>
      <c r="AA10" s="135">
        <f t="shared" si="2"/>
        <v>0</v>
      </c>
      <c r="AB10" s="135">
        <f t="shared" si="2"/>
        <v>0</v>
      </c>
      <c r="AC10" s="135">
        <f t="shared" si="2"/>
        <v>0</v>
      </c>
      <c r="AD10" s="135">
        <f t="shared" si="2"/>
        <v>150000</v>
      </c>
      <c r="AE10" s="135">
        <f t="shared" si="2"/>
        <v>0</v>
      </c>
      <c r="AF10" s="135">
        <f t="shared" si="2"/>
        <v>120000</v>
      </c>
      <c r="AG10" s="145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</row>
    <row r="11" ht="18" customHeight="1" spans="1:250">
      <c r="A11" s="55"/>
      <c r="B11" s="59" t="s">
        <v>149</v>
      </c>
      <c r="C11" s="55"/>
      <c r="D11" s="56"/>
      <c r="E11" s="57" t="s">
        <v>150</v>
      </c>
      <c r="F11" s="133">
        <f t="shared" si="0"/>
        <v>471312</v>
      </c>
      <c r="G11" s="136">
        <v>140400</v>
      </c>
      <c r="H11" s="136"/>
      <c r="I11" s="136"/>
      <c r="J11" s="136"/>
      <c r="K11" s="136"/>
      <c r="L11" s="136"/>
      <c r="M11" s="136"/>
      <c r="N11" s="136"/>
      <c r="O11" s="136"/>
      <c r="P11" s="136"/>
      <c r="Q11" s="136">
        <v>1512</v>
      </c>
      <c r="R11" s="136">
        <v>179400</v>
      </c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>
        <v>150000</v>
      </c>
      <c r="AE11" s="136"/>
      <c r="AF11" s="136"/>
      <c r="AG11" s="2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</row>
    <row r="12" ht="18" customHeight="1" spans="1:250">
      <c r="A12" s="55"/>
      <c r="B12" s="59"/>
      <c r="C12" s="55" t="s">
        <v>151</v>
      </c>
      <c r="D12" s="56"/>
      <c r="E12" s="60" t="s">
        <v>152</v>
      </c>
      <c r="F12" s="133">
        <f t="shared" si="0"/>
        <v>471312</v>
      </c>
      <c r="G12" s="136">
        <v>140400</v>
      </c>
      <c r="H12" s="137"/>
      <c r="I12" s="137"/>
      <c r="J12" s="136"/>
      <c r="K12" s="136"/>
      <c r="L12" s="136"/>
      <c r="M12" s="136"/>
      <c r="N12" s="136"/>
      <c r="O12" s="136"/>
      <c r="P12" s="136"/>
      <c r="Q12" s="136">
        <v>1512</v>
      </c>
      <c r="R12" s="136">
        <v>179400</v>
      </c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>
        <v>150000</v>
      </c>
      <c r="AE12" s="136"/>
      <c r="AF12" s="136"/>
      <c r="AG12" s="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</row>
    <row r="13" ht="18" customHeight="1" spans="1:250">
      <c r="A13" s="55" t="s">
        <v>147</v>
      </c>
      <c r="B13" s="55" t="s">
        <v>153</v>
      </c>
      <c r="C13" s="59" t="s">
        <v>151</v>
      </c>
      <c r="D13" s="56"/>
      <c r="E13" s="60" t="s">
        <v>152</v>
      </c>
      <c r="F13" s="133">
        <f t="shared" si="0"/>
        <v>471312</v>
      </c>
      <c r="G13" s="136">
        <v>140400</v>
      </c>
      <c r="H13" s="137"/>
      <c r="I13" s="137"/>
      <c r="J13" s="136"/>
      <c r="K13" s="136"/>
      <c r="L13" s="137"/>
      <c r="M13" s="135"/>
      <c r="N13" s="135"/>
      <c r="O13" s="135"/>
      <c r="P13" s="135"/>
      <c r="Q13" s="136">
        <v>1512</v>
      </c>
      <c r="R13" s="136">
        <v>179400</v>
      </c>
      <c r="S13" s="135"/>
      <c r="T13" s="135"/>
      <c r="U13" s="135"/>
      <c r="V13" s="135"/>
      <c r="W13" s="135"/>
      <c r="X13" s="135"/>
      <c r="Y13" s="135"/>
      <c r="Z13" s="140"/>
      <c r="AA13" s="140"/>
      <c r="AB13" s="135"/>
      <c r="AC13" s="135"/>
      <c r="AD13" s="136">
        <v>150000</v>
      </c>
      <c r="AE13" s="135"/>
      <c r="AF13" s="136"/>
      <c r="AG13" s="2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</row>
    <row r="14" ht="18" customHeight="1" spans="1:250">
      <c r="A14" s="59"/>
      <c r="B14" s="59" t="s">
        <v>156</v>
      </c>
      <c r="C14" s="59"/>
      <c r="D14" s="60"/>
      <c r="E14" s="60" t="s">
        <v>157</v>
      </c>
      <c r="F14" s="133">
        <f t="shared" si="0"/>
        <v>10200</v>
      </c>
      <c r="G14" s="136">
        <v>7200</v>
      </c>
      <c r="H14" s="137"/>
      <c r="I14" s="137"/>
      <c r="J14" s="136"/>
      <c r="K14" s="137"/>
      <c r="L14" s="137"/>
      <c r="M14" s="135"/>
      <c r="N14" s="135"/>
      <c r="O14" s="135"/>
      <c r="P14" s="135"/>
      <c r="Q14" s="136"/>
      <c r="R14" s="136">
        <v>3000</v>
      </c>
      <c r="S14" s="135"/>
      <c r="T14" s="135"/>
      <c r="U14" s="135"/>
      <c r="V14" s="135"/>
      <c r="W14" s="135"/>
      <c r="X14" s="140"/>
      <c r="Y14" s="140"/>
      <c r="Z14" s="140"/>
      <c r="AA14" s="140"/>
      <c r="AB14" s="135"/>
      <c r="AC14" s="135"/>
      <c r="AD14" s="135"/>
      <c r="AE14" s="135"/>
      <c r="AF14" s="137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</row>
    <row r="15" ht="18" customHeight="1" spans="1:250">
      <c r="A15" s="59"/>
      <c r="B15" s="59"/>
      <c r="C15" s="59" t="s">
        <v>151</v>
      </c>
      <c r="D15" s="60"/>
      <c r="E15" s="60" t="s">
        <v>152</v>
      </c>
      <c r="F15" s="133">
        <f t="shared" si="0"/>
        <v>10200</v>
      </c>
      <c r="G15" s="136">
        <v>7200</v>
      </c>
      <c r="H15" s="137"/>
      <c r="I15" s="137"/>
      <c r="J15" s="137"/>
      <c r="K15" s="137"/>
      <c r="L15" s="137"/>
      <c r="M15" s="140"/>
      <c r="N15" s="140"/>
      <c r="O15" s="140"/>
      <c r="P15" s="140"/>
      <c r="Q15" s="136"/>
      <c r="R15" s="136">
        <v>3000</v>
      </c>
      <c r="S15" s="135"/>
      <c r="T15" s="135"/>
      <c r="U15" s="135"/>
      <c r="V15" s="140"/>
      <c r="W15" s="140"/>
      <c r="X15" s="140"/>
      <c r="Y15" s="140"/>
      <c r="Z15" s="140"/>
      <c r="AA15" s="135"/>
      <c r="AB15" s="135"/>
      <c r="AC15" s="135"/>
      <c r="AD15" s="135"/>
      <c r="AE15" s="140"/>
      <c r="AF15" s="137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</row>
    <row r="16" ht="18" customHeight="1" spans="1:250">
      <c r="A16" s="59" t="s">
        <v>147</v>
      </c>
      <c r="B16" s="59" t="s">
        <v>156</v>
      </c>
      <c r="C16" s="59" t="s">
        <v>151</v>
      </c>
      <c r="D16" s="60"/>
      <c r="E16" s="60" t="s">
        <v>152</v>
      </c>
      <c r="F16" s="133">
        <f t="shared" si="0"/>
        <v>10200</v>
      </c>
      <c r="G16" s="136">
        <v>7200</v>
      </c>
      <c r="H16" s="137"/>
      <c r="I16" s="137"/>
      <c r="J16" s="137"/>
      <c r="K16" s="137"/>
      <c r="L16" s="137"/>
      <c r="M16" s="140"/>
      <c r="N16" s="140"/>
      <c r="O16" s="140"/>
      <c r="P16" s="140"/>
      <c r="Q16" s="136"/>
      <c r="R16" s="136">
        <v>3000</v>
      </c>
      <c r="S16" s="140"/>
      <c r="T16" s="140"/>
      <c r="U16" s="140"/>
      <c r="V16" s="140"/>
      <c r="W16" s="140"/>
      <c r="X16" s="140"/>
      <c r="Y16" s="140"/>
      <c r="Z16" s="140"/>
      <c r="AA16" s="140"/>
      <c r="AB16" s="135"/>
      <c r="AC16" s="135"/>
      <c r="AD16" s="135"/>
      <c r="AE16" s="140"/>
      <c r="AF16" s="137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</row>
    <row r="17" ht="18" customHeight="1" spans="1:250">
      <c r="A17" s="55"/>
      <c r="B17" s="59" t="s">
        <v>139</v>
      </c>
      <c r="C17" s="55"/>
      <c r="D17" s="56"/>
      <c r="E17" s="60" t="s">
        <v>158</v>
      </c>
      <c r="F17" s="133">
        <f t="shared" si="0"/>
        <v>123600</v>
      </c>
      <c r="G17" s="137">
        <v>3600</v>
      </c>
      <c r="H17" s="137"/>
      <c r="I17" s="137"/>
      <c r="J17" s="137"/>
      <c r="K17" s="137"/>
      <c r="L17" s="137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35"/>
      <c r="AC17" s="140"/>
      <c r="AD17" s="140"/>
      <c r="AE17" s="140"/>
      <c r="AF17" s="137">
        <v>120000</v>
      </c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</row>
    <row r="18" ht="18" customHeight="1" spans="1:250">
      <c r="A18" s="55"/>
      <c r="B18" s="59"/>
      <c r="C18" s="55" t="s">
        <v>159</v>
      </c>
      <c r="D18" s="56"/>
      <c r="E18" s="56" t="s">
        <v>160</v>
      </c>
      <c r="F18" s="133">
        <f t="shared" si="0"/>
        <v>123600</v>
      </c>
      <c r="G18" s="137">
        <v>3600</v>
      </c>
      <c r="H18" s="137"/>
      <c r="I18" s="137"/>
      <c r="J18" s="137"/>
      <c r="K18" s="137"/>
      <c r="L18" s="137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37">
        <v>120000</v>
      </c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</row>
    <row r="19" ht="18" customHeight="1" spans="1:250">
      <c r="A19" s="59" t="s">
        <v>147</v>
      </c>
      <c r="B19" s="59" t="s">
        <v>139</v>
      </c>
      <c r="C19" s="59" t="s">
        <v>159</v>
      </c>
      <c r="D19" s="60"/>
      <c r="E19" s="56" t="s">
        <v>160</v>
      </c>
      <c r="F19" s="133">
        <f t="shared" si="0"/>
        <v>123600</v>
      </c>
      <c r="G19" s="137">
        <v>3600</v>
      </c>
      <c r="H19" s="137"/>
      <c r="I19" s="137"/>
      <c r="J19" s="137"/>
      <c r="K19" s="137"/>
      <c r="L19" s="137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37">
        <v>120000</v>
      </c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</row>
    <row r="20" ht="18" customHeight="1" spans="1:250">
      <c r="A20" s="62" t="s">
        <v>161</v>
      </c>
      <c r="B20" s="59"/>
      <c r="C20" s="55"/>
      <c r="D20" s="56"/>
      <c r="E20" s="57" t="s">
        <v>162</v>
      </c>
      <c r="F20" s="133">
        <f t="shared" si="0"/>
        <v>24600</v>
      </c>
      <c r="G20" s="137"/>
      <c r="H20" s="137"/>
      <c r="I20" s="137"/>
      <c r="J20" s="137"/>
      <c r="K20" s="137"/>
      <c r="L20" s="137"/>
      <c r="M20" s="140"/>
      <c r="N20" s="140"/>
      <c r="O20" s="140"/>
      <c r="P20" s="140"/>
      <c r="Q20" s="141"/>
      <c r="R20" s="141">
        <v>24600</v>
      </c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37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</row>
    <row r="21" ht="18" customHeight="1" spans="1:250">
      <c r="A21" s="55"/>
      <c r="B21" s="62" t="s">
        <v>163</v>
      </c>
      <c r="C21" s="59"/>
      <c r="D21" s="56"/>
      <c r="E21" s="57" t="s">
        <v>164</v>
      </c>
      <c r="F21" s="133">
        <f t="shared" si="0"/>
        <v>24600</v>
      </c>
      <c r="G21" s="137"/>
      <c r="H21" s="137"/>
      <c r="I21" s="137"/>
      <c r="J21" s="137"/>
      <c r="K21" s="137"/>
      <c r="L21" s="137"/>
      <c r="M21" s="140"/>
      <c r="N21" s="140"/>
      <c r="O21" s="140"/>
      <c r="P21" s="140"/>
      <c r="Q21" s="141"/>
      <c r="R21" s="141">
        <v>24600</v>
      </c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37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</row>
    <row r="22" ht="18" customHeight="1" spans="1:250">
      <c r="A22" s="59"/>
      <c r="B22" s="59"/>
      <c r="C22" s="59" t="s">
        <v>151</v>
      </c>
      <c r="D22" s="60"/>
      <c r="E22" s="57" t="s">
        <v>152</v>
      </c>
      <c r="F22" s="133">
        <f t="shared" si="0"/>
        <v>24600</v>
      </c>
      <c r="G22" s="137"/>
      <c r="H22" s="137"/>
      <c r="I22" s="137"/>
      <c r="J22" s="137"/>
      <c r="K22" s="137"/>
      <c r="L22" s="137"/>
      <c r="M22" s="140"/>
      <c r="N22" s="140"/>
      <c r="O22" s="140"/>
      <c r="P22" s="140"/>
      <c r="Q22" s="141"/>
      <c r="R22" s="141">
        <v>24600</v>
      </c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37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</row>
    <row r="23" ht="18" customHeight="1" spans="1:250">
      <c r="A23" s="62" t="s">
        <v>161</v>
      </c>
      <c r="B23" s="59" t="s">
        <v>165</v>
      </c>
      <c r="C23" s="62" t="s">
        <v>166</v>
      </c>
      <c r="D23" s="56"/>
      <c r="E23" s="57" t="s">
        <v>152</v>
      </c>
      <c r="F23" s="133">
        <f t="shared" si="0"/>
        <v>24600</v>
      </c>
      <c r="G23" s="137"/>
      <c r="H23" s="137"/>
      <c r="I23" s="137"/>
      <c r="J23" s="137"/>
      <c r="K23" s="137"/>
      <c r="L23" s="137"/>
      <c r="M23" s="140"/>
      <c r="N23" s="140"/>
      <c r="O23" s="140"/>
      <c r="P23" s="140"/>
      <c r="Q23" s="141"/>
      <c r="R23" s="141">
        <v>24600</v>
      </c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37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</row>
    <row r="24" ht="18" customHeight="1" spans="1:250">
      <c r="A24" s="62" t="s">
        <v>167</v>
      </c>
      <c r="B24" s="59"/>
      <c r="C24" s="55"/>
      <c r="D24" s="56"/>
      <c r="E24" s="57" t="s">
        <v>168</v>
      </c>
      <c r="F24" s="133">
        <f t="shared" si="0"/>
        <v>10884</v>
      </c>
      <c r="G24" s="137">
        <v>10800</v>
      </c>
      <c r="H24" s="137"/>
      <c r="I24" s="137"/>
      <c r="J24" s="137"/>
      <c r="K24" s="137"/>
      <c r="L24" s="137"/>
      <c r="M24" s="140"/>
      <c r="N24" s="140"/>
      <c r="O24" s="140"/>
      <c r="P24" s="140"/>
      <c r="Q24" s="141">
        <v>84</v>
      </c>
      <c r="R24" s="141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37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</row>
    <row r="25" ht="18" customHeight="1" spans="1:250">
      <c r="A25" s="55"/>
      <c r="B25" s="62" t="s">
        <v>166</v>
      </c>
      <c r="C25" s="59"/>
      <c r="D25" s="56"/>
      <c r="E25" s="57" t="s">
        <v>169</v>
      </c>
      <c r="F25" s="133">
        <f t="shared" si="0"/>
        <v>10884</v>
      </c>
      <c r="G25" s="137">
        <v>10800</v>
      </c>
      <c r="H25" s="137"/>
      <c r="I25" s="137"/>
      <c r="J25" s="137"/>
      <c r="K25" s="137"/>
      <c r="L25" s="137"/>
      <c r="M25" s="140"/>
      <c r="N25" s="140"/>
      <c r="O25" s="140"/>
      <c r="P25" s="140"/>
      <c r="Q25" s="141">
        <v>84</v>
      </c>
      <c r="R25" s="141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37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</row>
    <row r="26" ht="18" customHeight="1" spans="1:250">
      <c r="A26" s="59"/>
      <c r="B26" s="59"/>
      <c r="C26" s="59" t="s">
        <v>170</v>
      </c>
      <c r="D26" s="60"/>
      <c r="E26" s="60" t="s">
        <v>171</v>
      </c>
      <c r="F26" s="133">
        <f t="shared" si="0"/>
        <v>10884</v>
      </c>
      <c r="G26" s="137">
        <v>10800</v>
      </c>
      <c r="H26" s="137"/>
      <c r="I26" s="137"/>
      <c r="J26" s="137"/>
      <c r="K26" s="137"/>
      <c r="L26" s="137"/>
      <c r="M26" s="140"/>
      <c r="N26" s="140"/>
      <c r="O26" s="140"/>
      <c r="P26" s="140"/>
      <c r="Q26" s="141">
        <v>84</v>
      </c>
      <c r="R26" s="141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37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</row>
    <row r="27" ht="18" customHeight="1" spans="1:250">
      <c r="A27" s="59" t="s">
        <v>172</v>
      </c>
      <c r="B27" s="59" t="s">
        <v>151</v>
      </c>
      <c r="C27" s="59" t="s">
        <v>170</v>
      </c>
      <c r="D27" s="60"/>
      <c r="E27" s="60" t="s">
        <v>171</v>
      </c>
      <c r="F27" s="133">
        <f t="shared" si="0"/>
        <v>10884</v>
      </c>
      <c r="G27" s="137">
        <v>10800</v>
      </c>
      <c r="H27" s="137"/>
      <c r="I27" s="137"/>
      <c r="J27" s="137"/>
      <c r="K27" s="137"/>
      <c r="L27" s="137"/>
      <c r="M27" s="140"/>
      <c r="N27" s="140"/>
      <c r="O27" s="140"/>
      <c r="P27" s="140"/>
      <c r="Q27" s="141">
        <v>84</v>
      </c>
      <c r="R27" s="141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3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</row>
    <row r="28" customHeight="1" spans="1:250">
      <c r="A28" s="62" t="s">
        <v>173</v>
      </c>
      <c r="B28" s="59"/>
      <c r="C28" s="55"/>
      <c r="D28" s="56"/>
      <c r="E28" s="57" t="s">
        <v>174</v>
      </c>
      <c r="F28" s="133">
        <f t="shared" si="0"/>
        <v>252</v>
      </c>
      <c r="G28" s="137"/>
      <c r="H28" s="137"/>
      <c r="I28" s="137"/>
      <c r="J28" s="137"/>
      <c r="K28" s="137"/>
      <c r="L28" s="137"/>
      <c r="M28" s="140"/>
      <c r="N28" s="140"/>
      <c r="O28" s="140"/>
      <c r="P28" s="140"/>
      <c r="Q28" s="142">
        <v>252</v>
      </c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37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</row>
    <row r="29" customHeight="1" spans="1:250">
      <c r="A29" s="55"/>
      <c r="B29" s="62" t="s">
        <v>175</v>
      </c>
      <c r="C29" s="59"/>
      <c r="D29" s="56"/>
      <c r="E29" s="57" t="s">
        <v>176</v>
      </c>
      <c r="F29" s="133">
        <f t="shared" si="0"/>
        <v>252</v>
      </c>
      <c r="G29" s="137"/>
      <c r="H29" s="137"/>
      <c r="I29" s="137"/>
      <c r="J29" s="137"/>
      <c r="K29" s="137"/>
      <c r="L29" s="137"/>
      <c r="M29" s="140"/>
      <c r="N29" s="140"/>
      <c r="O29" s="140"/>
      <c r="P29" s="140"/>
      <c r="Q29" s="142">
        <v>252</v>
      </c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37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</row>
    <row r="30" customHeight="1" spans="1:250">
      <c r="A30" s="59"/>
      <c r="B30" s="59"/>
      <c r="C30" s="59" t="s">
        <v>154</v>
      </c>
      <c r="D30" s="60"/>
      <c r="E30" s="60" t="s">
        <v>177</v>
      </c>
      <c r="F30" s="133">
        <f t="shared" si="0"/>
        <v>252</v>
      </c>
      <c r="G30" s="137"/>
      <c r="H30" s="137"/>
      <c r="I30" s="137"/>
      <c r="J30" s="137"/>
      <c r="K30" s="137"/>
      <c r="L30" s="137"/>
      <c r="M30" s="140"/>
      <c r="N30" s="140"/>
      <c r="O30" s="140"/>
      <c r="P30" s="140"/>
      <c r="Q30" s="142">
        <v>252</v>
      </c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37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</row>
    <row r="31" customHeight="1" spans="1:250">
      <c r="A31" s="59" t="s">
        <v>178</v>
      </c>
      <c r="B31" s="59" t="s">
        <v>179</v>
      </c>
      <c r="C31" s="59" t="s">
        <v>154</v>
      </c>
      <c r="D31" s="60"/>
      <c r="E31" s="60" t="s">
        <v>177</v>
      </c>
      <c r="F31" s="133">
        <f t="shared" si="0"/>
        <v>252</v>
      </c>
      <c r="G31" s="137"/>
      <c r="H31" s="137"/>
      <c r="I31" s="137"/>
      <c r="J31" s="137"/>
      <c r="K31" s="137"/>
      <c r="L31" s="137"/>
      <c r="M31" s="140"/>
      <c r="N31" s="140"/>
      <c r="O31" s="140"/>
      <c r="P31" s="140"/>
      <c r="Q31" s="142">
        <v>252</v>
      </c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37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</row>
    <row r="32" customHeight="1" spans="1:250">
      <c r="A32" s="59" t="s">
        <v>186</v>
      </c>
      <c r="B32" s="59"/>
      <c r="C32" s="59"/>
      <c r="D32" s="60"/>
      <c r="E32" s="60" t="s">
        <v>187</v>
      </c>
      <c r="F32" s="133">
        <f t="shared" si="0"/>
        <v>72924</v>
      </c>
      <c r="G32" s="137">
        <v>72000</v>
      </c>
      <c r="H32" s="137"/>
      <c r="I32" s="137"/>
      <c r="J32" s="137"/>
      <c r="K32" s="137"/>
      <c r="L32" s="137"/>
      <c r="M32" s="140"/>
      <c r="N32" s="140"/>
      <c r="O32" s="140"/>
      <c r="P32" s="140"/>
      <c r="Q32" s="141">
        <v>924</v>
      </c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37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</row>
    <row r="33" customHeight="1" spans="1:250">
      <c r="A33" s="59"/>
      <c r="B33" s="59" t="s">
        <v>151</v>
      </c>
      <c r="C33" s="59"/>
      <c r="D33" s="60"/>
      <c r="E33" s="60" t="s">
        <v>188</v>
      </c>
      <c r="F33" s="133">
        <f t="shared" si="0"/>
        <v>72924</v>
      </c>
      <c r="G33" s="137">
        <v>72000</v>
      </c>
      <c r="H33" s="137"/>
      <c r="I33" s="137"/>
      <c r="J33" s="137"/>
      <c r="K33" s="137"/>
      <c r="L33" s="137"/>
      <c r="M33" s="140"/>
      <c r="N33" s="140"/>
      <c r="O33" s="140"/>
      <c r="P33" s="140"/>
      <c r="Q33" s="141">
        <v>924</v>
      </c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37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</row>
    <row r="34" customHeight="1" spans="1:250">
      <c r="A34" s="59"/>
      <c r="B34" s="59"/>
      <c r="C34" s="59" t="s">
        <v>189</v>
      </c>
      <c r="D34" s="60"/>
      <c r="E34" s="60" t="s">
        <v>160</v>
      </c>
      <c r="F34" s="133">
        <f t="shared" si="0"/>
        <v>72924</v>
      </c>
      <c r="G34" s="137">
        <v>72000</v>
      </c>
      <c r="H34" s="137"/>
      <c r="I34" s="137"/>
      <c r="J34" s="137"/>
      <c r="K34" s="137"/>
      <c r="L34" s="137"/>
      <c r="M34" s="140"/>
      <c r="N34" s="140"/>
      <c r="O34" s="140"/>
      <c r="P34" s="140"/>
      <c r="Q34" s="141">
        <v>924</v>
      </c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37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</row>
    <row r="35" customHeight="1" spans="1:250">
      <c r="A35" s="59" t="s">
        <v>186</v>
      </c>
      <c r="B35" s="59" t="s">
        <v>151</v>
      </c>
      <c r="C35" s="59" t="s">
        <v>189</v>
      </c>
      <c r="D35" s="60"/>
      <c r="E35" s="60" t="s">
        <v>160</v>
      </c>
      <c r="F35" s="133">
        <f t="shared" si="0"/>
        <v>72924</v>
      </c>
      <c r="G35" s="137">
        <v>72000</v>
      </c>
      <c r="H35" s="137"/>
      <c r="I35" s="137"/>
      <c r="J35" s="137"/>
      <c r="K35" s="137"/>
      <c r="L35" s="137"/>
      <c r="M35" s="140"/>
      <c r="N35" s="140"/>
      <c r="O35" s="140"/>
      <c r="P35" s="140"/>
      <c r="Q35" s="141">
        <v>924</v>
      </c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37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</row>
    <row r="36" customHeight="1" spans="1:250">
      <c r="A36" s="60">
        <v>220</v>
      </c>
      <c r="B36" s="60"/>
      <c r="C36" s="60"/>
      <c r="D36" s="60"/>
      <c r="E36" s="60" t="s">
        <v>193</v>
      </c>
      <c r="F36" s="133">
        <f t="shared" si="0"/>
        <v>14484</v>
      </c>
      <c r="G36" s="137">
        <v>7200</v>
      </c>
      <c r="H36" s="137"/>
      <c r="I36" s="137"/>
      <c r="J36" s="137"/>
      <c r="K36" s="137"/>
      <c r="L36" s="137"/>
      <c r="M36" s="140"/>
      <c r="N36" s="140"/>
      <c r="O36" s="140"/>
      <c r="P36" s="140"/>
      <c r="Q36" s="141">
        <v>84</v>
      </c>
      <c r="R36" s="141">
        <v>7200</v>
      </c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37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</row>
    <row r="37" customHeight="1" spans="1:250">
      <c r="A37" s="60"/>
      <c r="B37" s="59" t="s">
        <v>151</v>
      </c>
      <c r="C37" s="60"/>
      <c r="D37" s="60"/>
      <c r="E37" s="60" t="s">
        <v>194</v>
      </c>
      <c r="F37" s="133">
        <f t="shared" si="0"/>
        <v>14484</v>
      </c>
      <c r="G37" s="137">
        <v>7200</v>
      </c>
      <c r="H37" s="137"/>
      <c r="I37" s="137"/>
      <c r="J37" s="137"/>
      <c r="K37" s="137"/>
      <c r="L37" s="137"/>
      <c r="M37" s="140"/>
      <c r="N37" s="140"/>
      <c r="O37" s="140"/>
      <c r="P37" s="140"/>
      <c r="Q37" s="141">
        <v>84</v>
      </c>
      <c r="R37" s="141">
        <v>7200</v>
      </c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0"/>
      <c r="AF37" s="1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</row>
    <row r="38" customHeight="1" spans="1:250">
      <c r="A38" s="60"/>
      <c r="B38" s="59"/>
      <c r="C38" s="59" t="s">
        <v>151</v>
      </c>
      <c r="D38" s="60"/>
      <c r="E38" s="60" t="s">
        <v>152</v>
      </c>
      <c r="F38" s="133">
        <f t="shared" si="0"/>
        <v>14484</v>
      </c>
      <c r="G38" s="137">
        <v>7200</v>
      </c>
      <c r="H38" s="137"/>
      <c r="I38" s="137"/>
      <c r="J38" s="137"/>
      <c r="K38" s="137"/>
      <c r="L38" s="137"/>
      <c r="M38" s="140"/>
      <c r="N38" s="140"/>
      <c r="O38" s="140"/>
      <c r="P38" s="140"/>
      <c r="Q38" s="141">
        <v>84</v>
      </c>
      <c r="R38" s="141">
        <v>7200</v>
      </c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37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</row>
    <row r="39" customHeight="1" spans="1:250">
      <c r="A39" s="56">
        <v>220</v>
      </c>
      <c r="B39" s="59" t="s">
        <v>151</v>
      </c>
      <c r="C39" s="59" t="s">
        <v>151</v>
      </c>
      <c r="D39" s="56"/>
      <c r="E39" s="60" t="s">
        <v>152</v>
      </c>
      <c r="F39" s="133">
        <f t="shared" si="0"/>
        <v>14484</v>
      </c>
      <c r="G39" s="137">
        <v>7200</v>
      </c>
      <c r="H39" s="137"/>
      <c r="I39" s="137"/>
      <c r="J39" s="137"/>
      <c r="K39" s="137"/>
      <c r="L39" s="137"/>
      <c r="M39" s="140"/>
      <c r="N39" s="140"/>
      <c r="O39" s="140"/>
      <c r="P39" s="140"/>
      <c r="Q39" s="141">
        <v>84</v>
      </c>
      <c r="R39" s="141">
        <v>7200</v>
      </c>
      <c r="S39" s="140"/>
      <c r="T39" s="140"/>
      <c r="U39" s="140"/>
      <c r="V39" s="140"/>
      <c r="W39" s="140"/>
      <c r="X39" s="140"/>
      <c r="Y39" s="140"/>
      <c r="Z39" s="140"/>
      <c r="AA39" s="140"/>
      <c r="AB39" s="140"/>
      <c r="AC39" s="140"/>
      <c r="AD39" s="140"/>
      <c r="AE39" s="140"/>
      <c r="AF39" s="137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</row>
    <row r="40" customHeight="1" spans="1:250">
      <c r="A40"/>
      <c r="B40"/>
      <c r="C40"/>
      <c r="D40"/>
      <c r="E40"/>
      <c r="F40" s="138"/>
      <c r="G40"/>
      <c r="H40"/>
      <c r="I40"/>
      <c r="J40"/>
      <c r="K40"/>
      <c r="L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</row>
    <row r="41" customHeight="1" spans="1:250">
      <c r="A41"/>
      <c r="B41"/>
      <c r="C41"/>
      <c r="D41"/>
      <c r="E41"/>
      <c r="F41"/>
      <c r="G41"/>
      <c r="H41"/>
      <c r="I41"/>
      <c r="J41"/>
      <c r="K41"/>
      <c r="L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</row>
    <row r="42" customHeight="1" spans="1:250">
      <c r="A42"/>
      <c r="B42"/>
      <c r="C42"/>
      <c r="D42"/>
      <c r="E42"/>
      <c r="F42"/>
      <c r="G42"/>
      <c r="H42"/>
      <c r="I42"/>
      <c r="J42"/>
      <c r="K42"/>
      <c r="L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</row>
    <row r="43" customHeight="1" spans="1:250">
      <c r="A43"/>
      <c r="B43"/>
      <c r="C43"/>
      <c r="D43"/>
      <c r="E43"/>
      <c r="F43"/>
      <c r="G43"/>
      <c r="H43"/>
      <c r="I43"/>
      <c r="J43"/>
      <c r="K43"/>
      <c r="L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</row>
    <row r="44" customHeight="1" spans="1:250">
      <c r="A44"/>
      <c r="B44"/>
      <c r="C44"/>
      <c r="D44"/>
      <c r="E44"/>
      <c r="F44"/>
      <c r="G44"/>
      <c r="H44"/>
      <c r="I44"/>
      <c r="J44"/>
      <c r="K44"/>
      <c r="L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</row>
    <row r="45" customHeight="1" spans="1:250">
      <c r="A45"/>
      <c r="B45"/>
      <c r="C45"/>
      <c r="D45"/>
      <c r="E45"/>
      <c r="F45"/>
      <c r="G45"/>
      <c r="H45"/>
      <c r="I45"/>
      <c r="J45"/>
      <c r="K45"/>
      <c r="L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</row>
    <row r="46" customHeight="1" spans="1:250">
      <c r="A46"/>
      <c r="B46"/>
      <c r="C46"/>
      <c r="D46"/>
      <c r="E46"/>
      <c r="F46"/>
      <c r="G46"/>
      <c r="H46"/>
      <c r="I46"/>
      <c r="J46"/>
      <c r="K46"/>
      <c r="L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</row>
    <row r="47" customHeight="1" spans="1:250">
      <c r="A47"/>
      <c r="B47"/>
      <c r="C47"/>
      <c r="D47"/>
      <c r="E47"/>
      <c r="F47"/>
      <c r="G47"/>
      <c r="H47"/>
      <c r="I47"/>
      <c r="J47"/>
      <c r="K47"/>
      <c r="L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</row>
    <row r="48" customHeight="1" spans="1:250">
      <c r="A48"/>
      <c r="B48"/>
      <c r="C48"/>
      <c r="D48"/>
      <c r="E48"/>
      <c r="F48"/>
      <c r="G48"/>
      <c r="H48"/>
      <c r="I48"/>
      <c r="J48"/>
      <c r="K48"/>
      <c r="L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</row>
    <row r="49" customHeight="1" spans="1:250">
      <c r="A49"/>
      <c r="B49"/>
      <c r="C49"/>
      <c r="D49"/>
      <c r="E49"/>
      <c r="F49"/>
      <c r="G49"/>
      <c r="H49"/>
      <c r="I49"/>
      <c r="J49"/>
      <c r="K49"/>
      <c r="L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</row>
    <row r="50" customHeight="1" spans="1:250">
      <c r="A50"/>
      <c r="B50"/>
      <c r="C50"/>
      <c r="D50"/>
      <c r="E50"/>
      <c r="F50"/>
      <c r="G50"/>
      <c r="H50"/>
      <c r="I50"/>
      <c r="J50"/>
      <c r="K50"/>
      <c r="L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</row>
    <row r="51" customHeight="1" spans="1:250">
      <c r="A51"/>
      <c r="B51"/>
      <c r="C51"/>
      <c r="D51"/>
      <c r="E51"/>
      <c r="F51"/>
      <c r="G51"/>
      <c r="H51"/>
      <c r="I51"/>
      <c r="J51"/>
      <c r="K51"/>
      <c r="L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</row>
    <row r="52" customHeight="1" spans="1:250">
      <c r="A52"/>
      <c r="B52"/>
      <c r="C52"/>
      <c r="D52"/>
      <c r="E52"/>
      <c r="F52"/>
      <c r="G52"/>
      <c r="H52"/>
      <c r="I52"/>
      <c r="J52"/>
      <c r="K52"/>
      <c r="L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</row>
    <row r="53" customHeight="1" spans="1:250">
      <c r="A53"/>
      <c r="B53"/>
      <c r="C53"/>
      <c r="D53"/>
      <c r="E53"/>
      <c r="F53"/>
      <c r="G53"/>
      <c r="H53"/>
      <c r="I53"/>
      <c r="J53"/>
      <c r="K53"/>
      <c r="L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</row>
    <row r="54" customHeight="1" spans="1:250">
      <c r="A54"/>
      <c r="B54"/>
      <c r="C54"/>
      <c r="D54"/>
      <c r="E54"/>
      <c r="F54"/>
      <c r="G54"/>
      <c r="H54"/>
      <c r="I54"/>
      <c r="J54"/>
      <c r="K54"/>
      <c r="L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</row>
    <row r="55" customHeight="1" spans="1:250">
      <c r="A55"/>
      <c r="B55"/>
      <c r="C55"/>
      <c r="D55"/>
      <c r="E55"/>
      <c r="F55"/>
      <c r="G55"/>
      <c r="H55"/>
      <c r="I55"/>
      <c r="J55"/>
      <c r="K55"/>
      <c r="L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</row>
    <row r="56" customHeight="1" spans="1:250">
      <c r="A56"/>
      <c r="B56"/>
      <c r="C56"/>
      <c r="D56"/>
      <c r="E56"/>
      <c r="F56"/>
      <c r="G56"/>
      <c r="H56"/>
      <c r="I56"/>
      <c r="J56"/>
      <c r="K56"/>
      <c r="L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</row>
    <row r="57" customHeight="1" spans="1:250">
      <c r="A57"/>
      <c r="B57"/>
      <c r="C57"/>
      <c r="D57"/>
      <c r="E57"/>
      <c r="F57"/>
      <c r="G57"/>
      <c r="H57"/>
      <c r="I57"/>
      <c r="J57"/>
      <c r="K57"/>
      <c r="L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</row>
    <row r="58" customHeight="1" spans="1:250">
      <c r="A58"/>
      <c r="B58"/>
      <c r="C58"/>
      <c r="D58"/>
      <c r="E58"/>
      <c r="F58"/>
      <c r="G58"/>
      <c r="H58"/>
      <c r="I58"/>
      <c r="J58"/>
      <c r="K58"/>
      <c r="L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</row>
    <row r="59" customHeight="1" spans="1:250">
      <c r="A59"/>
      <c r="B59"/>
      <c r="C59"/>
      <c r="D59"/>
      <c r="E59"/>
      <c r="F59"/>
      <c r="G59"/>
      <c r="H59"/>
      <c r="I59"/>
      <c r="J59"/>
      <c r="K59"/>
      <c r="L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</row>
    <row r="60" customHeight="1" spans="1:250">
      <c r="A60"/>
      <c r="B60"/>
      <c r="C60"/>
      <c r="D60"/>
      <c r="E60"/>
      <c r="F60"/>
      <c r="G60"/>
      <c r="H60"/>
      <c r="I60"/>
      <c r="J60"/>
      <c r="K60"/>
      <c r="L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</row>
  </sheetData>
  <mergeCells count="4">
    <mergeCell ref="A6:C6"/>
    <mergeCell ref="D6:D7"/>
    <mergeCell ref="E6:E7"/>
    <mergeCell ref="F6:F7"/>
  </mergeCells>
  <printOptions horizontalCentered="1"/>
  <pageMargins left="0.786805555555556" right="0.393055555555556" top="0.472222222222222" bottom="0.472222222222222" header="0.314583333333333" footer="0.236111111111111"/>
  <pageSetup paperSize="9" fitToHeight="1000" orientation="landscape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9"/>
  <sheetViews>
    <sheetView showGridLines="0" showZeros="0" workbookViewId="0">
      <selection activeCell="F26" sqref="F26"/>
    </sheetView>
  </sheetViews>
  <sheetFormatPr defaultColWidth="9" defaultRowHeight="14.25" customHeight="1"/>
  <cols>
    <col min="1" max="2" width="5.33333333333333" customWidth="1"/>
    <col min="3" max="3" width="5.16666666666667" customWidth="1"/>
    <col min="4" max="4" width="11.3333333333333" customWidth="1"/>
    <col min="5" max="5" width="44.8333333333333" customWidth="1"/>
    <col min="6" max="6" width="13.8333333333333" customWidth="1"/>
    <col min="7" max="7" width="12.6666666666667" customWidth="1"/>
    <col min="8" max="8" width="18.6666666666667" customWidth="1"/>
    <col min="9" max="9" width="17.8333333333333" customWidth="1"/>
    <col min="10" max="10" width="19.5" customWidth="1"/>
    <col min="11" max="11" width="14.5" customWidth="1"/>
    <col min="12" max="12" width="10.3333333333333" customWidth="1"/>
    <col min="13" max="13" width="15.3333333333333" customWidth="1"/>
    <col min="14" max="14" width="19.3333333333333" customWidth="1"/>
    <col min="15" max="15" width="17.1666666666667" customWidth="1"/>
    <col min="16" max="16" width="40.5" customWidth="1"/>
    <col min="17" max="21" width="17.6666666666667" customWidth="1"/>
    <col min="22" max="22" width="18.1666666666667" customWidth="1"/>
    <col min="23" max="23" width="18.5" customWidth="1"/>
    <col min="24" max="24" width="17.6666666666667" customWidth="1"/>
  </cols>
  <sheetData>
    <row r="1" ht="19.5" customHeight="1" spans="1:24">
      <c r="A1" s="36" t="s">
        <v>113</v>
      </c>
      <c r="B1" s="36" t="s">
        <v>113</v>
      </c>
      <c r="C1" s="37" t="s">
        <v>113</v>
      </c>
      <c r="D1" s="37" t="s">
        <v>113</v>
      </c>
      <c r="E1" s="37" t="s">
        <v>113</v>
      </c>
      <c r="F1" s="87" t="s">
        <v>113</v>
      </c>
      <c r="G1" s="37" t="s">
        <v>113</v>
      </c>
      <c r="H1" s="37" t="s">
        <v>113</v>
      </c>
      <c r="I1" s="37" t="s">
        <v>113</v>
      </c>
      <c r="J1" s="37" t="s">
        <v>113</v>
      </c>
      <c r="K1" s="37" t="s">
        <v>113</v>
      </c>
      <c r="L1" s="37" t="s">
        <v>113</v>
      </c>
      <c r="M1" s="37" t="s">
        <v>113</v>
      </c>
      <c r="N1" s="37" t="s">
        <v>113</v>
      </c>
      <c r="O1" s="37" t="s">
        <v>113</v>
      </c>
      <c r="P1" s="37" t="s">
        <v>113</v>
      </c>
      <c r="Q1" s="37" t="s">
        <v>113</v>
      </c>
      <c r="R1" s="37" t="s">
        <v>113</v>
      </c>
      <c r="S1" s="37" t="s">
        <v>113</v>
      </c>
      <c r="T1" s="37" t="s">
        <v>113</v>
      </c>
      <c r="U1" s="37" t="s">
        <v>113</v>
      </c>
      <c r="V1" s="37" t="s">
        <v>113</v>
      </c>
      <c r="W1" s="69" t="s">
        <v>113</v>
      </c>
      <c r="X1" s="37" t="s">
        <v>269</v>
      </c>
    </row>
    <row r="2" ht="19.5" customHeight="1" spans="1:24">
      <c r="A2" s="88" t="s">
        <v>270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</row>
    <row r="3" ht="19.5" customHeight="1" spans="1:24">
      <c r="A3" s="36" t="s">
        <v>113</v>
      </c>
      <c r="B3" s="36" t="s">
        <v>113</v>
      </c>
      <c r="C3" s="90" t="s">
        <v>113</v>
      </c>
      <c r="D3" s="91" t="s">
        <v>113</v>
      </c>
      <c r="E3" s="91" t="s">
        <v>113</v>
      </c>
      <c r="F3" s="69" t="s">
        <v>113</v>
      </c>
      <c r="G3" s="69" t="s">
        <v>113</v>
      </c>
      <c r="H3" s="91" t="s">
        <v>113</v>
      </c>
      <c r="I3" s="91" t="s">
        <v>113</v>
      </c>
      <c r="J3" s="91" t="s">
        <v>113</v>
      </c>
      <c r="K3" s="91" t="s">
        <v>113</v>
      </c>
      <c r="L3" s="91" t="s">
        <v>113</v>
      </c>
      <c r="M3" s="91" t="s">
        <v>113</v>
      </c>
      <c r="N3" s="91" t="s">
        <v>113</v>
      </c>
      <c r="O3" s="91" t="s">
        <v>113</v>
      </c>
      <c r="P3" s="91" t="s">
        <v>113</v>
      </c>
      <c r="Q3" s="91" t="s">
        <v>113</v>
      </c>
      <c r="R3" s="91" t="s">
        <v>113</v>
      </c>
      <c r="S3" s="91" t="s">
        <v>113</v>
      </c>
      <c r="T3" s="91" t="s">
        <v>113</v>
      </c>
      <c r="U3" s="91" t="s">
        <v>113</v>
      </c>
      <c r="V3" s="91" t="s">
        <v>113</v>
      </c>
      <c r="W3" s="69" t="s">
        <v>113</v>
      </c>
      <c r="X3" s="81" t="s">
        <v>6</v>
      </c>
    </row>
    <row r="4" ht="19.5" customHeight="1" spans="1:24">
      <c r="A4" s="92" t="s">
        <v>117</v>
      </c>
      <c r="B4" s="93"/>
      <c r="C4" s="93"/>
      <c r="D4" s="92" t="s">
        <v>118</v>
      </c>
      <c r="E4" s="92" t="s">
        <v>271</v>
      </c>
      <c r="F4" s="92" t="s">
        <v>272</v>
      </c>
      <c r="G4" s="92" t="s">
        <v>273</v>
      </c>
      <c r="H4" s="45" t="s">
        <v>274</v>
      </c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</row>
    <row r="5" ht="19.5" customHeight="1" spans="1:24">
      <c r="A5" s="92" t="s">
        <v>122</v>
      </c>
      <c r="B5" s="92" t="s">
        <v>123</v>
      </c>
      <c r="C5" s="94" t="s">
        <v>124</v>
      </c>
      <c r="D5" s="93"/>
      <c r="E5" s="93"/>
      <c r="F5" s="93"/>
      <c r="G5" s="93"/>
      <c r="H5" s="92" t="s">
        <v>197</v>
      </c>
      <c r="I5" s="104" t="s">
        <v>82</v>
      </c>
      <c r="J5" s="105"/>
      <c r="K5" s="105"/>
      <c r="L5" s="92" t="s">
        <v>120</v>
      </c>
      <c r="M5" s="93"/>
      <c r="N5" s="93"/>
      <c r="O5" s="92" t="s">
        <v>121</v>
      </c>
      <c r="P5" s="92" t="s">
        <v>85</v>
      </c>
      <c r="Q5" s="92" t="s">
        <v>86</v>
      </c>
      <c r="R5" s="92" t="s">
        <v>87</v>
      </c>
      <c r="S5" s="92" t="s">
        <v>88</v>
      </c>
      <c r="T5" s="92" t="s">
        <v>89</v>
      </c>
      <c r="U5" s="92" t="s">
        <v>275</v>
      </c>
      <c r="V5" s="93"/>
      <c r="W5" s="93"/>
      <c r="X5" s="93"/>
    </row>
    <row r="6" ht="25.5" customHeight="1" spans="1:24">
      <c r="A6" s="93"/>
      <c r="B6" s="93"/>
      <c r="C6" s="95"/>
      <c r="D6" s="93"/>
      <c r="E6" s="93"/>
      <c r="F6" s="93"/>
      <c r="G6" s="93"/>
      <c r="H6" s="93"/>
      <c r="I6" s="92" t="s">
        <v>90</v>
      </c>
      <c r="J6" s="94" t="s">
        <v>125</v>
      </c>
      <c r="K6" s="94" t="s">
        <v>126</v>
      </c>
      <c r="L6" s="94" t="s">
        <v>90</v>
      </c>
      <c r="M6" s="94" t="s">
        <v>127</v>
      </c>
      <c r="N6" s="94" t="s">
        <v>128</v>
      </c>
      <c r="O6" s="93"/>
      <c r="P6" s="93"/>
      <c r="Q6" s="93"/>
      <c r="R6" s="93"/>
      <c r="S6" s="93"/>
      <c r="T6" s="93"/>
      <c r="U6" s="92" t="s">
        <v>90</v>
      </c>
      <c r="V6" s="92" t="s">
        <v>276</v>
      </c>
      <c r="W6" s="94" t="s">
        <v>277</v>
      </c>
      <c r="X6" s="92" t="s">
        <v>93</v>
      </c>
    </row>
    <row r="7" ht="19.5" customHeight="1" spans="1:24">
      <c r="A7" s="92" t="s">
        <v>100</v>
      </c>
      <c r="B7" s="92" t="s">
        <v>113</v>
      </c>
      <c r="C7" s="92" t="s">
        <v>100</v>
      </c>
      <c r="D7" s="92" t="s">
        <v>100</v>
      </c>
      <c r="E7" s="92" t="s">
        <v>100</v>
      </c>
      <c r="F7" s="45" t="s">
        <v>130</v>
      </c>
      <c r="G7" s="45" t="s">
        <v>131</v>
      </c>
      <c r="H7" s="96" t="s">
        <v>132</v>
      </c>
      <c r="I7" s="96" t="s">
        <v>133</v>
      </c>
      <c r="J7" s="96" t="s">
        <v>134</v>
      </c>
      <c r="K7" s="96" t="s">
        <v>135</v>
      </c>
      <c r="L7" s="96" t="s">
        <v>136</v>
      </c>
      <c r="M7" s="96" t="s">
        <v>137</v>
      </c>
      <c r="N7" s="96" t="s">
        <v>137</v>
      </c>
      <c r="O7" s="96" t="s">
        <v>138</v>
      </c>
      <c r="P7" s="96" t="s">
        <v>139</v>
      </c>
      <c r="Q7" s="96" t="s">
        <v>140</v>
      </c>
      <c r="R7" s="96" t="s">
        <v>141</v>
      </c>
      <c r="S7" s="96" t="s">
        <v>142</v>
      </c>
      <c r="T7" s="96" t="s">
        <v>143</v>
      </c>
      <c r="U7" s="96" t="s">
        <v>144</v>
      </c>
      <c r="V7" s="96" t="s">
        <v>145</v>
      </c>
      <c r="W7" s="96" t="s">
        <v>146</v>
      </c>
      <c r="X7" s="96" t="s">
        <v>278</v>
      </c>
    </row>
    <row r="8" ht="19.5" customHeight="1" spans="1:24">
      <c r="A8" s="49"/>
      <c r="B8" s="49"/>
      <c r="C8" s="49"/>
      <c r="D8" s="49"/>
      <c r="E8" s="51" t="s">
        <v>279</v>
      </c>
      <c r="F8" s="45"/>
      <c r="G8" s="49"/>
      <c r="H8" s="97">
        <v>300000</v>
      </c>
      <c r="I8" s="97">
        <v>300000</v>
      </c>
      <c r="J8" s="97">
        <v>300000</v>
      </c>
      <c r="K8" s="97">
        <v>0</v>
      </c>
      <c r="L8" s="97">
        <v>0</v>
      </c>
      <c r="M8" s="97">
        <v>0</v>
      </c>
      <c r="N8" s="97">
        <v>0</v>
      </c>
      <c r="O8" s="68"/>
      <c r="P8" s="68"/>
      <c r="Q8" s="97">
        <v>0</v>
      </c>
      <c r="R8" s="97">
        <v>0</v>
      </c>
      <c r="S8" s="97">
        <v>0</v>
      </c>
      <c r="T8" s="97">
        <v>0</v>
      </c>
      <c r="U8" s="97">
        <v>0</v>
      </c>
      <c r="V8" s="97">
        <v>0</v>
      </c>
      <c r="W8" s="97">
        <v>0</v>
      </c>
      <c r="X8" s="97">
        <v>0</v>
      </c>
    </row>
    <row r="9" ht="13.5" customHeight="1" spans="1:24">
      <c r="A9" s="51" t="s">
        <v>147</v>
      </c>
      <c r="B9" s="49"/>
      <c r="C9" s="49"/>
      <c r="D9" s="49"/>
      <c r="E9" s="98" t="s">
        <v>280</v>
      </c>
      <c r="F9" s="99"/>
      <c r="G9" s="49"/>
      <c r="H9" s="97">
        <v>300000</v>
      </c>
      <c r="I9" s="97">
        <v>300000</v>
      </c>
      <c r="J9" s="97">
        <v>300000</v>
      </c>
      <c r="K9" s="97">
        <v>0</v>
      </c>
      <c r="L9" s="97">
        <v>0</v>
      </c>
      <c r="M9" s="97">
        <v>0</v>
      </c>
      <c r="N9" s="97">
        <v>0</v>
      </c>
      <c r="O9" s="68"/>
      <c r="P9" s="68"/>
      <c r="Q9" s="97">
        <v>0</v>
      </c>
      <c r="R9" s="97">
        <v>0</v>
      </c>
      <c r="S9" s="97">
        <v>0</v>
      </c>
      <c r="T9" s="97">
        <v>0</v>
      </c>
      <c r="U9" s="97">
        <v>0</v>
      </c>
      <c r="V9" s="97">
        <v>0</v>
      </c>
      <c r="W9" s="97">
        <v>0</v>
      </c>
      <c r="X9" s="97">
        <v>0</v>
      </c>
    </row>
    <row r="10" ht="13.5" customHeight="1" spans="1:24">
      <c r="A10" s="100"/>
      <c r="B10" s="100" t="s">
        <v>153</v>
      </c>
      <c r="C10" s="65"/>
      <c r="D10" s="49"/>
      <c r="E10" s="101" t="s">
        <v>150</v>
      </c>
      <c r="F10" s="49"/>
      <c r="G10" s="49"/>
      <c r="H10" s="97">
        <v>300000</v>
      </c>
      <c r="I10" s="97">
        <v>300000</v>
      </c>
      <c r="J10" s="97">
        <v>300000</v>
      </c>
      <c r="K10" s="97">
        <v>0</v>
      </c>
      <c r="L10" s="97">
        <v>0</v>
      </c>
      <c r="M10" s="97">
        <v>0</v>
      </c>
      <c r="N10" s="97">
        <v>0</v>
      </c>
      <c r="O10" s="68"/>
      <c r="P10" s="68"/>
      <c r="Q10" s="97">
        <v>0</v>
      </c>
      <c r="R10" s="97">
        <v>0</v>
      </c>
      <c r="S10" s="97">
        <v>0</v>
      </c>
      <c r="T10" s="97">
        <v>0</v>
      </c>
      <c r="U10" s="97">
        <v>0</v>
      </c>
      <c r="V10" s="97">
        <v>0</v>
      </c>
      <c r="W10" s="97">
        <v>0</v>
      </c>
      <c r="X10" s="97">
        <v>0</v>
      </c>
    </row>
    <row r="11" ht="13.5" customHeight="1" spans="1:24">
      <c r="A11" s="65"/>
      <c r="B11" s="65"/>
      <c r="C11" s="65" t="s">
        <v>154</v>
      </c>
      <c r="D11" s="51"/>
      <c r="E11" s="102" t="s">
        <v>155</v>
      </c>
      <c r="F11" s="49"/>
      <c r="G11" s="49"/>
      <c r="H11" s="97">
        <v>300000</v>
      </c>
      <c r="I11" s="97">
        <v>300000</v>
      </c>
      <c r="J11" s="97">
        <v>300000</v>
      </c>
      <c r="K11" s="97">
        <v>0</v>
      </c>
      <c r="L11" s="97">
        <v>0</v>
      </c>
      <c r="M11" s="97">
        <v>0</v>
      </c>
      <c r="N11" s="97">
        <v>0</v>
      </c>
      <c r="O11" s="68"/>
      <c r="P11" s="68"/>
      <c r="Q11" s="97">
        <v>0</v>
      </c>
      <c r="R11" s="97">
        <v>0</v>
      </c>
      <c r="S11" s="97">
        <v>0</v>
      </c>
      <c r="T11" s="97">
        <v>0</v>
      </c>
      <c r="U11" s="97">
        <v>0</v>
      </c>
      <c r="V11" s="97">
        <v>0</v>
      </c>
      <c r="W11" s="97">
        <v>0</v>
      </c>
      <c r="X11" s="97">
        <v>0</v>
      </c>
    </row>
    <row r="12" ht="13.5" customHeight="1" spans="1:24">
      <c r="A12" s="65" t="s">
        <v>147</v>
      </c>
      <c r="B12" s="65" t="s">
        <v>153</v>
      </c>
      <c r="C12" s="65" t="s">
        <v>154</v>
      </c>
      <c r="D12" s="51"/>
      <c r="E12" s="102" t="s">
        <v>155</v>
      </c>
      <c r="F12" s="49">
        <v>20180101</v>
      </c>
      <c r="G12" s="49">
        <v>20181231</v>
      </c>
      <c r="H12" s="97">
        <v>300000</v>
      </c>
      <c r="I12" s="97">
        <v>300000</v>
      </c>
      <c r="J12" s="97">
        <v>300000</v>
      </c>
      <c r="K12" s="97">
        <v>0</v>
      </c>
      <c r="L12" s="97">
        <v>0</v>
      </c>
      <c r="M12" s="97">
        <v>0</v>
      </c>
      <c r="N12" s="97">
        <v>0</v>
      </c>
      <c r="O12" s="68"/>
      <c r="P12" s="68"/>
      <c r="Q12" s="97">
        <v>0</v>
      </c>
      <c r="R12" s="97">
        <v>0</v>
      </c>
      <c r="S12" s="97">
        <v>0</v>
      </c>
      <c r="T12" s="97">
        <v>0</v>
      </c>
      <c r="U12" s="97">
        <v>0</v>
      </c>
      <c r="V12" s="97">
        <v>0</v>
      </c>
      <c r="W12" s="97">
        <v>0</v>
      </c>
      <c r="X12" s="97">
        <v>0</v>
      </c>
    </row>
    <row r="13" ht="13.5" customHeight="1" spans="1:24">
      <c r="A13" s="49"/>
      <c r="B13" s="49"/>
      <c r="C13" s="49"/>
      <c r="D13" s="49"/>
      <c r="E13" s="49"/>
      <c r="F13" s="49"/>
      <c r="G13" s="49"/>
      <c r="H13" s="103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</row>
    <row r="14" ht="13.5" customHeight="1" spans="1:24">
      <c r="A14" s="49"/>
      <c r="B14" s="49"/>
      <c r="C14" s="49"/>
      <c r="D14" s="49"/>
      <c r="E14" s="49"/>
      <c r="F14" s="49"/>
      <c r="G14" s="49"/>
      <c r="H14" s="103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</row>
    <row r="15" ht="13.5" customHeight="1" spans="1:24">
      <c r="A15" s="49"/>
      <c r="B15" s="49"/>
      <c r="C15" s="49"/>
      <c r="D15" s="49"/>
      <c r="E15" s="49"/>
      <c r="F15" s="49"/>
      <c r="G15" s="49"/>
      <c r="H15" s="103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</row>
    <row r="16" ht="13.5" customHeight="1" spans="1:24">
      <c r="A16" s="49"/>
      <c r="B16" s="49"/>
      <c r="C16" s="49"/>
      <c r="D16" s="49"/>
      <c r="E16" s="49"/>
      <c r="F16" s="49"/>
      <c r="G16" s="49"/>
      <c r="H16" s="103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</row>
    <row r="17" ht="13.5" customHeight="1" spans="1:24">
      <c r="A17" s="49"/>
      <c r="B17" s="49"/>
      <c r="C17" s="49"/>
      <c r="D17" s="49"/>
      <c r="E17" s="49"/>
      <c r="F17" s="49"/>
      <c r="G17" s="49"/>
      <c r="H17" s="103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</row>
    <row r="18" ht="13.5" customHeight="1" spans="1:24">
      <c r="A18" s="49"/>
      <c r="B18" s="49"/>
      <c r="C18" s="49"/>
      <c r="D18" s="49"/>
      <c r="E18" s="49"/>
      <c r="F18" s="49"/>
      <c r="G18" s="49"/>
      <c r="H18" s="103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</row>
    <row r="19" ht="13.5" customHeight="1" spans="1:24">
      <c r="A19" s="49"/>
      <c r="B19" s="49"/>
      <c r="C19" s="49"/>
      <c r="D19" s="49"/>
      <c r="E19" s="49"/>
      <c r="F19" s="49"/>
      <c r="G19" s="49"/>
      <c r="H19" s="103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</row>
  </sheetData>
  <mergeCells count="20">
    <mergeCell ref="A2:X2"/>
    <mergeCell ref="A4:C4"/>
    <mergeCell ref="H4:X4"/>
    <mergeCell ref="I5:K5"/>
    <mergeCell ref="L5:N5"/>
    <mergeCell ref="U5:X5"/>
    <mergeCell ref="A5:A6"/>
    <mergeCell ref="B5:B6"/>
    <mergeCell ref="C5:C6"/>
    <mergeCell ref="D4:D6"/>
    <mergeCell ref="E4:E6"/>
    <mergeCell ref="F4:F6"/>
    <mergeCell ref="G4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629861111111111" right="0.629861111111111" top="0.590277777777778" bottom="0.708333333333333" header="0.511805555555556" footer="0.511805555555556"/>
  <pageSetup paperSize="9" scale="80" fitToHeight="10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72"/>
  <sheetViews>
    <sheetView showGridLines="0" showZeros="0" topLeftCell="A4" workbookViewId="0">
      <selection activeCell="K79" sqref="K79"/>
    </sheetView>
  </sheetViews>
  <sheetFormatPr defaultColWidth="9" defaultRowHeight="14.25" customHeight="1"/>
  <cols>
    <col min="1" max="1" width="4.33333333333333" customWidth="1"/>
    <col min="2" max="3" width="5" customWidth="1"/>
    <col min="4" max="4" width="12" customWidth="1"/>
    <col min="5" max="5" width="33.1666666666667" customWidth="1"/>
    <col min="6" max="6" width="19" customWidth="1"/>
    <col min="7" max="8" width="13" customWidth="1"/>
    <col min="9" max="9" width="23.6666666666667" customWidth="1"/>
    <col min="10" max="10" width="21.6666666666667" customWidth="1"/>
    <col min="11" max="18" width="13" customWidth="1"/>
    <col min="19" max="19" width="10.8333333333333" customWidth="1"/>
    <col min="20" max="20" width="12.3333333333333" customWidth="1"/>
    <col min="21" max="25" width="13" customWidth="1"/>
  </cols>
  <sheetData>
    <row r="1" ht="20.25" customHeight="1" spans="1:25">
      <c r="A1" s="36" t="s">
        <v>113</v>
      </c>
      <c r="B1" s="37" t="s">
        <v>113</v>
      </c>
      <c r="C1" s="37" t="s">
        <v>113</v>
      </c>
      <c r="D1" s="36" t="s">
        <v>113</v>
      </c>
      <c r="E1" s="37" t="s">
        <v>113</v>
      </c>
      <c r="F1" s="37" t="s">
        <v>113</v>
      </c>
      <c r="G1" s="37" t="s">
        <v>113</v>
      </c>
      <c r="H1" s="37" t="s">
        <v>113</v>
      </c>
      <c r="I1" s="37" t="s">
        <v>113</v>
      </c>
      <c r="J1" s="37" t="s">
        <v>113</v>
      </c>
      <c r="K1" s="37" t="s">
        <v>113</v>
      </c>
      <c r="L1" s="37" t="s">
        <v>113</v>
      </c>
      <c r="M1" s="37" t="s">
        <v>113</v>
      </c>
      <c r="N1" s="37" t="s">
        <v>113</v>
      </c>
      <c r="O1" s="69" t="s">
        <v>113</v>
      </c>
      <c r="P1" s="69" t="s">
        <v>113</v>
      </c>
      <c r="Q1" s="69" t="s">
        <v>113</v>
      </c>
      <c r="R1" s="69" t="s">
        <v>113</v>
      </c>
      <c r="S1" s="69" t="s">
        <v>113</v>
      </c>
      <c r="T1" s="69" t="s">
        <v>113</v>
      </c>
      <c r="U1" s="69" t="s">
        <v>113</v>
      </c>
      <c r="V1" s="69" t="s">
        <v>113</v>
      </c>
      <c r="W1" s="69" t="s">
        <v>113</v>
      </c>
      <c r="X1" s="69" t="s">
        <v>113</v>
      </c>
      <c r="Y1" s="37" t="s">
        <v>281</v>
      </c>
    </row>
    <row r="2" ht="28.5" customHeight="1" spans="1:25">
      <c r="A2" s="38" t="s">
        <v>282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69" t="s">
        <v>113</v>
      </c>
    </row>
    <row r="3" ht="20.25" customHeight="1" spans="1:25">
      <c r="A3" s="40" t="s">
        <v>113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70" t="s">
        <v>113</v>
      </c>
      <c r="P3" s="70" t="s">
        <v>113</v>
      </c>
      <c r="Q3" s="70" t="s">
        <v>113</v>
      </c>
      <c r="R3" s="70" t="s">
        <v>113</v>
      </c>
      <c r="S3" s="70" t="s">
        <v>113</v>
      </c>
      <c r="T3" s="70" t="s">
        <v>113</v>
      </c>
      <c r="U3" s="70" t="s">
        <v>113</v>
      </c>
      <c r="V3" s="70" t="s">
        <v>113</v>
      </c>
      <c r="W3" s="69" t="s">
        <v>113</v>
      </c>
      <c r="X3" s="69" t="s">
        <v>113</v>
      </c>
      <c r="Y3" s="81" t="s">
        <v>6</v>
      </c>
    </row>
    <row r="4" ht="20.25" customHeight="1" spans="1:25">
      <c r="A4" s="42" t="s">
        <v>113</v>
      </c>
      <c r="B4" s="42" t="s">
        <v>113</v>
      </c>
      <c r="C4" s="42" t="s">
        <v>113</v>
      </c>
      <c r="D4" s="42" t="s">
        <v>113</v>
      </c>
      <c r="E4" s="42" t="s">
        <v>113</v>
      </c>
      <c r="F4" s="42" t="s">
        <v>113</v>
      </c>
      <c r="G4" s="42" t="s">
        <v>113</v>
      </c>
      <c r="H4" s="42" t="s">
        <v>113</v>
      </c>
      <c r="I4" s="42" t="s">
        <v>113</v>
      </c>
      <c r="J4" s="42" t="s">
        <v>113</v>
      </c>
      <c r="K4" s="42" t="s">
        <v>113</v>
      </c>
      <c r="L4" s="42" t="s">
        <v>113</v>
      </c>
      <c r="M4" s="42" t="s">
        <v>113</v>
      </c>
      <c r="N4" s="42" t="s">
        <v>113</v>
      </c>
      <c r="O4" s="71" t="s">
        <v>113</v>
      </c>
      <c r="P4" s="71" t="s">
        <v>113</v>
      </c>
      <c r="Q4" s="71" t="s">
        <v>113</v>
      </c>
      <c r="R4" s="71" t="s">
        <v>113</v>
      </c>
      <c r="S4" s="71" t="s">
        <v>113</v>
      </c>
      <c r="T4" s="71" t="s">
        <v>113</v>
      </c>
      <c r="U4" s="71" t="s">
        <v>113</v>
      </c>
      <c r="V4" s="71" t="s">
        <v>113</v>
      </c>
      <c r="W4" s="76" t="s">
        <v>113</v>
      </c>
      <c r="X4" s="76" t="s">
        <v>113</v>
      </c>
      <c r="Y4" s="82" t="s">
        <v>113</v>
      </c>
    </row>
    <row r="5" ht="20.25" customHeight="1" spans="1:25">
      <c r="A5" s="43" t="s">
        <v>117</v>
      </c>
      <c r="B5" s="44"/>
      <c r="C5" s="44"/>
      <c r="D5" s="45" t="s">
        <v>118</v>
      </c>
      <c r="E5" s="45" t="s">
        <v>283</v>
      </c>
      <c r="F5" s="45" t="s">
        <v>197</v>
      </c>
      <c r="G5" s="43" t="s">
        <v>198</v>
      </c>
      <c r="H5" s="44"/>
      <c r="I5" s="44"/>
      <c r="J5" s="44"/>
      <c r="K5" s="44"/>
      <c r="L5" s="43" t="s">
        <v>199</v>
      </c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83" t="s">
        <v>284</v>
      </c>
    </row>
    <row r="6" ht="39" customHeight="1" spans="1:25">
      <c r="A6" s="43" t="s">
        <v>122</v>
      </c>
      <c r="B6" s="43" t="s">
        <v>123</v>
      </c>
      <c r="C6" s="43" t="s">
        <v>124</v>
      </c>
      <c r="D6" s="46"/>
      <c r="E6" s="46"/>
      <c r="F6" s="46"/>
      <c r="G6" s="47" t="s">
        <v>197</v>
      </c>
      <c r="H6" s="47" t="s">
        <v>203</v>
      </c>
      <c r="I6" s="47" t="s">
        <v>285</v>
      </c>
      <c r="J6" s="48"/>
      <c r="K6" s="43" t="s">
        <v>205</v>
      </c>
      <c r="L6" s="47" t="s">
        <v>197</v>
      </c>
      <c r="M6" s="47" t="s">
        <v>203</v>
      </c>
      <c r="N6" s="47" t="s">
        <v>205</v>
      </c>
      <c r="O6" s="47" t="s">
        <v>286</v>
      </c>
      <c r="P6" s="47" t="s">
        <v>206</v>
      </c>
      <c r="Q6" s="47" t="s">
        <v>287</v>
      </c>
      <c r="R6" s="47" t="s">
        <v>207</v>
      </c>
      <c r="S6" s="47" t="s">
        <v>208</v>
      </c>
      <c r="T6" s="47" t="s">
        <v>209</v>
      </c>
      <c r="U6" s="47" t="s">
        <v>288</v>
      </c>
      <c r="V6" s="77" t="s">
        <v>210</v>
      </c>
      <c r="W6" s="77" t="s">
        <v>211</v>
      </c>
      <c r="X6" s="78" t="s">
        <v>212</v>
      </c>
      <c r="Y6" s="84"/>
    </row>
    <row r="7" ht="20.25" customHeight="1" spans="1:25">
      <c r="A7" s="44"/>
      <c r="B7" s="44"/>
      <c r="C7" s="44"/>
      <c r="D7" s="46"/>
      <c r="E7" s="46"/>
      <c r="F7" s="46"/>
      <c r="G7" s="48"/>
      <c r="H7" s="48"/>
      <c r="I7" s="47" t="s">
        <v>289</v>
      </c>
      <c r="J7" s="47" t="s">
        <v>290</v>
      </c>
      <c r="K7" s="44"/>
      <c r="L7" s="48"/>
      <c r="M7" s="48"/>
      <c r="N7" s="48"/>
      <c r="O7" s="48"/>
      <c r="P7" s="48"/>
      <c r="Q7" s="48"/>
      <c r="R7" s="48"/>
      <c r="S7" s="48"/>
      <c r="T7" s="48"/>
      <c r="U7" s="48"/>
      <c r="V7" s="79"/>
      <c r="W7" s="79"/>
      <c r="X7" s="80"/>
      <c r="Y7" s="84"/>
    </row>
    <row r="8" ht="20.25" customHeight="1" spans="1:25">
      <c r="A8" s="45" t="s">
        <v>100</v>
      </c>
      <c r="B8" s="45" t="s">
        <v>100</v>
      </c>
      <c r="C8" s="45" t="s">
        <v>100</v>
      </c>
      <c r="D8" s="45" t="s">
        <v>100</v>
      </c>
      <c r="E8" s="45" t="s">
        <v>100</v>
      </c>
      <c r="F8" s="45" t="s">
        <v>113</v>
      </c>
      <c r="G8" s="45" t="s">
        <v>131</v>
      </c>
      <c r="H8" s="45" t="s">
        <v>132</v>
      </c>
      <c r="I8" s="45" t="s">
        <v>133</v>
      </c>
      <c r="J8" s="45" t="s">
        <v>134</v>
      </c>
      <c r="K8" s="45" t="s">
        <v>135</v>
      </c>
      <c r="L8" s="45" t="s">
        <v>136</v>
      </c>
      <c r="M8" s="45" t="s">
        <v>137</v>
      </c>
      <c r="N8" s="45" t="s">
        <v>138</v>
      </c>
      <c r="O8" s="45" t="s">
        <v>139</v>
      </c>
      <c r="P8" s="45" t="s">
        <v>140</v>
      </c>
      <c r="Q8" s="45" t="s">
        <v>141</v>
      </c>
      <c r="R8" s="45" t="s">
        <v>142</v>
      </c>
      <c r="S8" s="45" t="s">
        <v>143</v>
      </c>
      <c r="T8" s="45" t="s">
        <v>144</v>
      </c>
      <c r="U8" s="45" t="s">
        <v>145</v>
      </c>
      <c r="V8" s="45" t="s">
        <v>146</v>
      </c>
      <c r="W8" s="45" t="s">
        <v>278</v>
      </c>
      <c r="X8" s="45" t="s">
        <v>291</v>
      </c>
      <c r="Y8" s="85" t="s">
        <v>292</v>
      </c>
    </row>
    <row r="9" ht="20.25" customHeight="1" spans="1:25">
      <c r="A9" s="49"/>
      <c r="B9" s="49"/>
      <c r="C9" s="50"/>
      <c r="D9" s="49"/>
      <c r="E9" s="51" t="s">
        <v>279</v>
      </c>
      <c r="F9" s="52">
        <f t="shared" ref="F9:F64" si="0">G9+L9</f>
        <v>11601598</v>
      </c>
      <c r="G9" s="53">
        <f t="shared" ref="G9:G49" si="1">H9+I9+J9+K9</f>
        <v>11301598</v>
      </c>
      <c r="H9" s="53">
        <f t="shared" ref="H9:K9" si="2">H10+H23+H27+H31+H35+H39+H46</f>
        <v>9300094</v>
      </c>
      <c r="I9" s="53">
        <f t="shared" si="2"/>
        <v>241200</v>
      </c>
      <c r="J9" s="53">
        <f t="shared" si="2"/>
        <v>214200</v>
      </c>
      <c r="K9" s="53">
        <f t="shared" si="2"/>
        <v>1546104</v>
      </c>
      <c r="L9" s="72">
        <f>M9+N9+O9+P9+Q9+R9+S9+T9+U9+V9+W9+X9</f>
        <v>300000</v>
      </c>
      <c r="M9" s="73"/>
      <c r="N9" s="73"/>
      <c r="O9" s="73">
        <v>300000</v>
      </c>
      <c r="P9" s="73"/>
      <c r="Q9" s="73"/>
      <c r="R9" s="73"/>
      <c r="S9" s="73"/>
      <c r="T9" s="73"/>
      <c r="U9" s="73"/>
      <c r="V9" s="73"/>
      <c r="W9" s="73"/>
      <c r="X9" s="73"/>
      <c r="Y9" s="50"/>
    </row>
    <row r="10" ht="13.5" customHeight="1" spans="1:25">
      <c r="A10" s="54" t="s">
        <v>147</v>
      </c>
      <c r="B10" s="55"/>
      <c r="C10" s="55"/>
      <c r="D10" s="56"/>
      <c r="E10" s="57" t="s">
        <v>148</v>
      </c>
      <c r="F10" s="52">
        <f t="shared" si="0"/>
        <v>6991579</v>
      </c>
      <c r="G10" s="53">
        <f t="shared" si="1"/>
        <v>6691579</v>
      </c>
      <c r="H10" s="53">
        <f t="shared" ref="H10:K10" si="3">H11+H14+H17+H20</f>
        <v>5418163</v>
      </c>
      <c r="I10" s="53">
        <f t="shared" si="3"/>
        <v>151200</v>
      </c>
      <c r="J10" s="53">
        <f t="shared" si="3"/>
        <v>182400</v>
      </c>
      <c r="K10" s="53">
        <f t="shared" si="3"/>
        <v>939816</v>
      </c>
      <c r="L10" s="74">
        <v>300000</v>
      </c>
      <c r="M10" s="73"/>
      <c r="N10" s="73"/>
      <c r="O10" s="73">
        <v>300000</v>
      </c>
      <c r="P10" s="73"/>
      <c r="Q10" s="73"/>
      <c r="R10" s="73"/>
      <c r="S10" s="73"/>
      <c r="T10" s="73"/>
      <c r="U10" s="73"/>
      <c r="V10" s="73"/>
      <c r="W10" s="73"/>
      <c r="X10" s="73"/>
      <c r="Y10" s="50"/>
    </row>
    <row r="11" ht="13.5" customHeight="1" spans="1:25">
      <c r="A11" s="58"/>
      <c r="B11" s="59" t="s">
        <v>149</v>
      </c>
      <c r="C11" s="55"/>
      <c r="D11" s="56"/>
      <c r="E11" s="57" t="s">
        <v>150</v>
      </c>
      <c r="F11" s="52">
        <f t="shared" si="0"/>
        <v>6286466</v>
      </c>
      <c r="G11" s="53">
        <f t="shared" si="1"/>
        <v>6286466</v>
      </c>
      <c r="H11" s="53">
        <v>5071310</v>
      </c>
      <c r="I11" s="53">
        <v>140400</v>
      </c>
      <c r="J11" s="53">
        <v>179400</v>
      </c>
      <c r="K11" s="53">
        <v>895356</v>
      </c>
      <c r="L11" s="72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50"/>
    </row>
    <row r="12" ht="13.5" customHeight="1" spans="1:25">
      <c r="A12" s="58"/>
      <c r="B12" s="59"/>
      <c r="C12" s="55" t="s">
        <v>151</v>
      </c>
      <c r="D12" s="56"/>
      <c r="E12" s="60" t="s">
        <v>152</v>
      </c>
      <c r="F12" s="52">
        <f t="shared" si="0"/>
        <v>6286466</v>
      </c>
      <c r="G12" s="53">
        <f t="shared" si="1"/>
        <v>6286466</v>
      </c>
      <c r="H12" s="53">
        <v>5071310</v>
      </c>
      <c r="I12" s="53">
        <v>140400</v>
      </c>
      <c r="J12" s="53">
        <v>179400</v>
      </c>
      <c r="K12" s="53">
        <v>895356</v>
      </c>
      <c r="L12" s="72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50"/>
    </row>
    <row r="13" ht="13.5" customHeight="1" spans="1:25">
      <c r="A13" s="58" t="s">
        <v>147</v>
      </c>
      <c r="B13" s="55" t="s">
        <v>153</v>
      </c>
      <c r="C13" s="59" t="s">
        <v>151</v>
      </c>
      <c r="D13" s="56"/>
      <c r="E13" s="60" t="s">
        <v>152</v>
      </c>
      <c r="F13" s="52">
        <f t="shared" si="0"/>
        <v>6286466</v>
      </c>
      <c r="G13" s="53">
        <f t="shared" si="1"/>
        <v>6286466</v>
      </c>
      <c r="H13" s="53">
        <v>5071310</v>
      </c>
      <c r="I13" s="53">
        <v>140400</v>
      </c>
      <c r="J13" s="53">
        <v>179400</v>
      </c>
      <c r="K13" s="53">
        <v>895356</v>
      </c>
      <c r="L13" s="72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50"/>
    </row>
    <row r="14" ht="13.5" customHeight="1" spans="1:25">
      <c r="A14" s="58"/>
      <c r="B14" s="55" t="s">
        <v>153</v>
      </c>
      <c r="C14" s="59"/>
      <c r="D14" s="56"/>
      <c r="E14" s="57" t="s">
        <v>150</v>
      </c>
      <c r="F14" s="52">
        <f t="shared" si="0"/>
        <v>300000</v>
      </c>
      <c r="G14" s="53">
        <f t="shared" si="1"/>
        <v>0</v>
      </c>
      <c r="H14" s="53"/>
      <c r="I14" s="53"/>
      <c r="J14" s="53"/>
      <c r="K14" s="53"/>
      <c r="L14" s="73">
        <v>300000</v>
      </c>
      <c r="M14" s="73"/>
      <c r="N14" s="73"/>
      <c r="O14" s="73">
        <v>300000</v>
      </c>
      <c r="P14" s="73"/>
      <c r="Q14" s="73"/>
      <c r="R14" s="73"/>
      <c r="S14" s="73"/>
      <c r="T14" s="73"/>
      <c r="U14" s="73"/>
      <c r="V14" s="73"/>
      <c r="W14" s="73"/>
      <c r="X14" s="73"/>
      <c r="Y14" s="50"/>
    </row>
    <row r="15" ht="13.5" customHeight="1" spans="1:25">
      <c r="A15" s="54"/>
      <c r="B15" s="59"/>
      <c r="C15" s="59" t="s">
        <v>154</v>
      </c>
      <c r="D15" s="60"/>
      <c r="E15" s="57" t="s">
        <v>155</v>
      </c>
      <c r="F15" s="52">
        <f t="shared" si="0"/>
        <v>300000</v>
      </c>
      <c r="G15" s="53">
        <f t="shared" si="1"/>
        <v>0</v>
      </c>
      <c r="H15" s="53"/>
      <c r="I15" s="53"/>
      <c r="J15" s="53"/>
      <c r="K15" s="53"/>
      <c r="L15" s="73">
        <v>300000</v>
      </c>
      <c r="M15" s="73"/>
      <c r="N15" s="73"/>
      <c r="O15" s="73">
        <v>300000</v>
      </c>
      <c r="P15" s="73"/>
      <c r="Q15" s="73"/>
      <c r="R15" s="73"/>
      <c r="S15" s="73"/>
      <c r="T15" s="73"/>
      <c r="U15" s="73"/>
      <c r="V15" s="73"/>
      <c r="W15" s="73"/>
      <c r="X15" s="73"/>
      <c r="Y15" s="50"/>
    </row>
    <row r="16" ht="13.5" customHeight="1" spans="1:25">
      <c r="A16" s="54" t="s">
        <v>147</v>
      </c>
      <c r="B16" s="59" t="s">
        <v>153</v>
      </c>
      <c r="C16" s="59" t="s">
        <v>154</v>
      </c>
      <c r="D16" s="60"/>
      <c r="E16" s="57" t="s">
        <v>155</v>
      </c>
      <c r="F16" s="52">
        <f t="shared" si="0"/>
        <v>300000</v>
      </c>
      <c r="G16" s="53">
        <f t="shared" si="1"/>
        <v>0</v>
      </c>
      <c r="H16" s="53"/>
      <c r="I16" s="53"/>
      <c r="J16" s="53"/>
      <c r="K16" s="53"/>
      <c r="L16" s="73">
        <v>300000</v>
      </c>
      <c r="M16" s="73"/>
      <c r="N16" s="73"/>
      <c r="O16" s="73">
        <v>300000</v>
      </c>
      <c r="P16" s="73"/>
      <c r="Q16" s="73"/>
      <c r="R16" s="73"/>
      <c r="S16" s="73"/>
      <c r="T16" s="73"/>
      <c r="U16" s="73"/>
      <c r="V16" s="73"/>
      <c r="W16" s="73"/>
      <c r="X16" s="73"/>
      <c r="Y16" s="50"/>
    </row>
    <row r="17" ht="13.5" customHeight="1" spans="1:25">
      <c r="A17" s="54"/>
      <c r="B17" s="59" t="s">
        <v>156</v>
      </c>
      <c r="C17" s="59"/>
      <c r="D17" s="60"/>
      <c r="E17" s="60" t="s">
        <v>157</v>
      </c>
      <c r="F17" s="52">
        <f t="shared" si="0"/>
        <v>283435</v>
      </c>
      <c r="G17" s="53">
        <f t="shared" si="1"/>
        <v>283435</v>
      </c>
      <c r="H17" s="53">
        <v>243895</v>
      </c>
      <c r="I17" s="53">
        <v>7200</v>
      </c>
      <c r="J17" s="53">
        <v>3000</v>
      </c>
      <c r="K17" s="53">
        <v>29340</v>
      </c>
      <c r="L17" s="72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50"/>
    </row>
    <row r="18" ht="13.5" customHeight="1" spans="1:25">
      <c r="A18" s="54"/>
      <c r="B18" s="59"/>
      <c r="C18" s="59" t="s">
        <v>151</v>
      </c>
      <c r="D18" s="60"/>
      <c r="E18" s="60" t="s">
        <v>152</v>
      </c>
      <c r="F18" s="52">
        <f t="shared" si="0"/>
        <v>283435</v>
      </c>
      <c r="G18" s="53">
        <f t="shared" si="1"/>
        <v>283435</v>
      </c>
      <c r="H18" s="53">
        <v>243895</v>
      </c>
      <c r="I18" s="53">
        <v>7200</v>
      </c>
      <c r="J18" s="53">
        <v>3000</v>
      </c>
      <c r="K18" s="53">
        <v>29340</v>
      </c>
      <c r="L18" s="72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50"/>
    </row>
    <row r="19" ht="13.5" customHeight="1" spans="1:25">
      <c r="A19" s="54" t="s">
        <v>147</v>
      </c>
      <c r="B19" s="59" t="s">
        <v>156</v>
      </c>
      <c r="C19" s="59" t="s">
        <v>151</v>
      </c>
      <c r="D19" s="60"/>
      <c r="E19" s="60" t="s">
        <v>152</v>
      </c>
      <c r="F19" s="52">
        <f t="shared" si="0"/>
        <v>283435</v>
      </c>
      <c r="G19" s="53">
        <f t="shared" si="1"/>
        <v>283435</v>
      </c>
      <c r="H19" s="53">
        <v>243895</v>
      </c>
      <c r="I19" s="53">
        <v>7200</v>
      </c>
      <c r="J19" s="53">
        <v>3000</v>
      </c>
      <c r="K19" s="53">
        <v>29340</v>
      </c>
      <c r="L19" s="72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50"/>
    </row>
    <row r="20" ht="13.5" customHeight="1" spans="1:25">
      <c r="A20" s="58"/>
      <c r="B20" s="59" t="s">
        <v>139</v>
      </c>
      <c r="C20" s="55"/>
      <c r="D20" s="56"/>
      <c r="E20" s="60" t="s">
        <v>158</v>
      </c>
      <c r="F20" s="52">
        <f t="shared" si="0"/>
        <v>121678</v>
      </c>
      <c r="G20" s="53">
        <f t="shared" si="1"/>
        <v>121678</v>
      </c>
      <c r="H20" s="53">
        <v>102958</v>
      </c>
      <c r="I20" s="53">
        <v>3600</v>
      </c>
      <c r="J20" s="53"/>
      <c r="K20" s="53">
        <v>15120</v>
      </c>
      <c r="L20" s="72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50"/>
    </row>
    <row r="21" ht="13.5" customHeight="1" spans="1:25">
      <c r="A21" s="58"/>
      <c r="B21" s="59"/>
      <c r="C21" s="55" t="s">
        <v>159</v>
      </c>
      <c r="D21" s="56"/>
      <c r="E21" s="56" t="s">
        <v>160</v>
      </c>
      <c r="F21" s="52">
        <f t="shared" si="0"/>
        <v>121678</v>
      </c>
      <c r="G21" s="53">
        <f t="shared" si="1"/>
        <v>121678</v>
      </c>
      <c r="H21" s="53">
        <v>102958</v>
      </c>
      <c r="I21" s="53">
        <v>3600</v>
      </c>
      <c r="J21" s="53"/>
      <c r="K21" s="53">
        <v>15120</v>
      </c>
      <c r="L21" s="72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50"/>
    </row>
    <row r="22" ht="13.5" customHeight="1" spans="1:25">
      <c r="A22" s="54" t="s">
        <v>147</v>
      </c>
      <c r="B22" s="59" t="s">
        <v>139</v>
      </c>
      <c r="C22" s="59" t="s">
        <v>159</v>
      </c>
      <c r="D22" s="60"/>
      <c r="E22" s="56" t="s">
        <v>160</v>
      </c>
      <c r="F22" s="52">
        <f t="shared" si="0"/>
        <v>121678</v>
      </c>
      <c r="G22" s="53">
        <f t="shared" si="1"/>
        <v>121678</v>
      </c>
      <c r="H22" s="53">
        <v>102958</v>
      </c>
      <c r="I22" s="53">
        <v>3600</v>
      </c>
      <c r="J22" s="53"/>
      <c r="K22" s="53">
        <v>15120</v>
      </c>
      <c r="L22" s="72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50"/>
    </row>
    <row r="23" ht="13.5" customHeight="1" spans="1:25">
      <c r="A23" s="61" t="s">
        <v>161</v>
      </c>
      <c r="B23" s="59"/>
      <c r="C23" s="55"/>
      <c r="D23" s="56"/>
      <c r="E23" s="57" t="s">
        <v>162</v>
      </c>
      <c r="F23" s="52">
        <f t="shared" si="0"/>
        <v>941823</v>
      </c>
      <c r="G23" s="53">
        <f t="shared" si="1"/>
        <v>941823</v>
      </c>
      <c r="H23" s="53">
        <v>826503</v>
      </c>
      <c r="I23" s="53"/>
      <c r="J23" s="53">
        <v>24600</v>
      </c>
      <c r="K23" s="53">
        <v>90720</v>
      </c>
      <c r="L23" s="72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50"/>
    </row>
    <row r="24" ht="13.5" customHeight="1" spans="1:25">
      <c r="A24" s="58"/>
      <c r="B24" s="62" t="s">
        <v>163</v>
      </c>
      <c r="C24" s="59"/>
      <c r="D24" s="56"/>
      <c r="E24" s="57" t="s">
        <v>164</v>
      </c>
      <c r="F24" s="52">
        <f t="shared" si="0"/>
        <v>941823</v>
      </c>
      <c r="G24" s="53">
        <f t="shared" si="1"/>
        <v>941823</v>
      </c>
      <c r="H24" s="53">
        <v>826503</v>
      </c>
      <c r="I24" s="53"/>
      <c r="J24" s="53">
        <v>24600</v>
      </c>
      <c r="K24" s="53">
        <v>90720</v>
      </c>
      <c r="L24" s="72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50"/>
    </row>
    <row r="25" ht="13.5" customHeight="1" spans="1:25">
      <c r="A25" s="54"/>
      <c r="B25" s="59"/>
      <c r="C25" s="59" t="s">
        <v>151</v>
      </c>
      <c r="D25" s="60"/>
      <c r="E25" s="57" t="s">
        <v>152</v>
      </c>
      <c r="F25" s="52">
        <f t="shared" si="0"/>
        <v>941823</v>
      </c>
      <c r="G25" s="53">
        <f t="shared" si="1"/>
        <v>941823</v>
      </c>
      <c r="H25" s="53">
        <v>826503</v>
      </c>
      <c r="I25" s="53"/>
      <c r="J25" s="53">
        <v>24600</v>
      </c>
      <c r="K25" s="53">
        <v>90720</v>
      </c>
      <c r="L25" s="72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50"/>
    </row>
    <row r="26" ht="13.5" customHeight="1" spans="1:25">
      <c r="A26" s="61" t="s">
        <v>161</v>
      </c>
      <c r="B26" s="59" t="s">
        <v>165</v>
      </c>
      <c r="C26" s="62" t="s">
        <v>166</v>
      </c>
      <c r="D26" s="56"/>
      <c r="E26" s="57" t="s">
        <v>152</v>
      </c>
      <c r="F26" s="52">
        <f t="shared" si="0"/>
        <v>941823</v>
      </c>
      <c r="G26" s="53">
        <f t="shared" si="1"/>
        <v>941823</v>
      </c>
      <c r="H26" s="53">
        <v>826503</v>
      </c>
      <c r="I26" s="53"/>
      <c r="J26" s="53">
        <v>24600</v>
      </c>
      <c r="K26" s="53">
        <v>90720</v>
      </c>
      <c r="L26" s="72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50"/>
    </row>
    <row r="27" ht="13.5" customHeight="1" spans="1:25">
      <c r="A27" s="61" t="s">
        <v>167</v>
      </c>
      <c r="B27" s="59"/>
      <c r="C27" s="55"/>
      <c r="D27" s="56"/>
      <c r="E27" s="57" t="s">
        <v>168</v>
      </c>
      <c r="F27" s="52">
        <f t="shared" si="0"/>
        <v>417234</v>
      </c>
      <c r="G27" s="53">
        <f t="shared" si="1"/>
        <v>417234</v>
      </c>
      <c r="H27" s="53">
        <v>356514</v>
      </c>
      <c r="I27" s="53">
        <v>10800</v>
      </c>
      <c r="J27" s="53"/>
      <c r="K27" s="53">
        <v>49920</v>
      </c>
      <c r="L27" s="72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50"/>
    </row>
    <row r="28" ht="13.5" customHeight="1" spans="1:25">
      <c r="A28" s="58"/>
      <c r="B28" s="62" t="s">
        <v>166</v>
      </c>
      <c r="C28" s="59"/>
      <c r="D28" s="56"/>
      <c r="E28" s="57" t="s">
        <v>169</v>
      </c>
      <c r="F28" s="52">
        <f t="shared" si="0"/>
        <v>417234</v>
      </c>
      <c r="G28" s="53">
        <f t="shared" si="1"/>
        <v>417234</v>
      </c>
      <c r="H28" s="53">
        <v>356514</v>
      </c>
      <c r="I28" s="53">
        <v>10800</v>
      </c>
      <c r="J28" s="53"/>
      <c r="K28" s="53">
        <v>49920</v>
      </c>
      <c r="L28" s="72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50"/>
    </row>
    <row r="29" ht="13.5" customHeight="1" spans="1:25">
      <c r="A29" s="54"/>
      <c r="B29" s="59"/>
      <c r="C29" s="59" t="s">
        <v>170</v>
      </c>
      <c r="D29" s="60"/>
      <c r="E29" s="60" t="s">
        <v>171</v>
      </c>
      <c r="F29" s="52">
        <f t="shared" si="0"/>
        <v>417234</v>
      </c>
      <c r="G29" s="53">
        <f t="shared" si="1"/>
        <v>417234</v>
      </c>
      <c r="H29" s="53">
        <v>356514</v>
      </c>
      <c r="I29" s="53">
        <v>10800</v>
      </c>
      <c r="J29" s="53"/>
      <c r="K29" s="53">
        <v>49920</v>
      </c>
      <c r="L29" s="72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50"/>
    </row>
    <row r="30" ht="13.5" customHeight="1" spans="1:25">
      <c r="A30" s="54" t="s">
        <v>172</v>
      </c>
      <c r="B30" s="59" t="s">
        <v>151</v>
      </c>
      <c r="C30" s="59" t="s">
        <v>170</v>
      </c>
      <c r="D30" s="60"/>
      <c r="E30" s="60" t="s">
        <v>171</v>
      </c>
      <c r="F30" s="52">
        <f t="shared" si="0"/>
        <v>417234</v>
      </c>
      <c r="G30" s="53">
        <f t="shared" si="1"/>
        <v>417234</v>
      </c>
      <c r="H30" s="53">
        <v>356514</v>
      </c>
      <c r="I30" s="53">
        <v>10800</v>
      </c>
      <c r="J30" s="53"/>
      <c r="K30" s="53">
        <v>49920</v>
      </c>
      <c r="L30" s="72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50"/>
    </row>
    <row r="31" ht="13.5" customHeight="1" spans="1:25">
      <c r="A31" s="61" t="s">
        <v>173</v>
      </c>
      <c r="B31" s="59"/>
      <c r="C31" s="55"/>
      <c r="D31" s="56"/>
      <c r="E31" s="57" t="s">
        <v>174</v>
      </c>
      <c r="F31" s="52">
        <f t="shared" si="0"/>
        <v>35760</v>
      </c>
      <c r="G31" s="53">
        <f t="shared" si="1"/>
        <v>35760</v>
      </c>
      <c r="H31" s="53">
        <v>8640</v>
      </c>
      <c r="I31" s="53"/>
      <c r="J31" s="53"/>
      <c r="K31" s="53">
        <v>27120</v>
      </c>
      <c r="L31" s="72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50"/>
    </row>
    <row r="32" ht="13.5" customHeight="1" spans="1:25">
      <c r="A32" s="58"/>
      <c r="B32" s="62" t="s">
        <v>175</v>
      </c>
      <c r="C32" s="59"/>
      <c r="D32" s="56"/>
      <c r="E32" s="57" t="s">
        <v>176</v>
      </c>
      <c r="F32" s="52">
        <f t="shared" si="0"/>
        <v>35760</v>
      </c>
      <c r="G32" s="53">
        <f t="shared" si="1"/>
        <v>35760</v>
      </c>
      <c r="H32" s="53">
        <v>8640</v>
      </c>
      <c r="I32" s="53"/>
      <c r="J32" s="53"/>
      <c r="K32" s="53">
        <v>27120</v>
      </c>
      <c r="L32" s="72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50"/>
    </row>
    <row r="33" ht="13.5" customHeight="1" spans="1:25">
      <c r="A33" s="54"/>
      <c r="B33" s="59"/>
      <c r="C33" s="59" t="s">
        <v>154</v>
      </c>
      <c r="D33" s="60"/>
      <c r="E33" s="60" t="s">
        <v>177</v>
      </c>
      <c r="F33" s="52">
        <f t="shared" si="0"/>
        <v>35760</v>
      </c>
      <c r="G33" s="53">
        <f t="shared" si="1"/>
        <v>35760</v>
      </c>
      <c r="H33" s="53">
        <v>8640</v>
      </c>
      <c r="I33" s="53"/>
      <c r="J33" s="53"/>
      <c r="K33" s="53">
        <v>27120</v>
      </c>
      <c r="L33" s="72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50"/>
    </row>
    <row r="34" ht="13.5" customHeight="1" spans="1:25">
      <c r="A34" s="54" t="s">
        <v>178</v>
      </c>
      <c r="B34" s="59" t="s">
        <v>179</v>
      </c>
      <c r="C34" s="59" t="s">
        <v>154</v>
      </c>
      <c r="D34" s="60"/>
      <c r="E34" s="60" t="s">
        <v>177</v>
      </c>
      <c r="F34" s="52">
        <f t="shared" si="0"/>
        <v>35760</v>
      </c>
      <c r="G34" s="53">
        <f t="shared" si="1"/>
        <v>35760</v>
      </c>
      <c r="H34" s="53">
        <v>8640</v>
      </c>
      <c r="I34" s="53"/>
      <c r="J34" s="53"/>
      <c r="K34" s="53">
        <v>27120</v>
      </c>
      <c r="L34" s="72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50"/>
    </row>
    <row r="35" ht="13.5" customHeight="1" spans="1:25">
      <c r="A35" s="54" t="s">
        <v>180</v>
      </c>
      <c r="B35" s="59"/>
      <c r="C35" s="59"/>
      <c r="D35" s="60"/>
      <c r="E35" s="60" t="s">
        <v>181</v>
      </c>
      <c r="F35" s="52">
        <f t="shared" si="0"/>
        <v>14000</v>
      </c>
      <c r="G35" s="53">
        <f t="shared" si="1"/>
        <v>14000</v>
      </c>
      <c r="H35" s="53">
        <v>14000</v>
      </c>
      <c r="I35" s="53"/>
      <c r="J35" s="53"/>
      <c r="K35" s="53"/>
      <c r="L35" s="72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50"/>
    </row>
    <row r="36" ht="13.5" customHeight="1" spans="1:25">
      <c r="A36" s="54"/>
      <c r="B36" s="59" t="s">
        <v>153</v>
      </c>
      <c r="C36" s="59"/>
      <c r="D36" s="60"/>
      <c r="E36" s="60" t="s">
        <v>182</v>
      </c>
      <c r="F36" s="52">
        <f t="shared" si="0"/>
        <v>14000</v>
      </c>
      <c r="G36" s="53">
        <f t="shared" si="1"/>
        <v>14000</v>
      </c>
      <c r="H36" s="53">
        <v>14000</v>
      </c>
      <c r="I36" s="53"/>
      <c r="J36" s="53"/>
      <c r="K36" s="53"/>
      <c r="L36" s="72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50"/>
    </row>
    <row r="37" ht="13.5" customHeight="1" spans="1:25">
      <c r="A37" s="54"/>
      <c r="B37" s="55"/>
      <c r="C37" s="62" t="s">
        <v>183</v>
      </c>
      <c r="D37" s="56"/>
      <c r="E37" s="57" t="s">
        <v>184</v>
      </c>
      <c r="F37" s="52">
        <f t="shared" si="0"/>
        <v>14000</v>
      </c>
      <c r="G37" s="53">
        <f t="shared" si="1"/>
        <v>14000</v>
      </c>
      <c r="H37" s="53">
        <v>14000</v>
      </c>
      <c r="I37" s="53"/>
      <c r="J37" s="53"/>
      <c r="K37" s="53"/>
      <c r="L37" s="72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50"/>
    </row>
    <row r="38" ht="13.5" customHeight="1" spans="1:25">
      <c r="A38" s="61" t="s">
        <v>185</v>
      </c>
      <c r="B38" s="59" t="s">
        <v>153</v>
      </c>
      <c r="C38" s="62" t="s">
        <v>183</v>
      </c>
      <c r="D38" s="56"/>
      <c r="E38" s="57" t="s">
        <v>184</v>
      </c>
      <c r="F38" s="52">
        <f t="shared" si="0"/>
        <v>14000</v>
      </c>
      <c r="G38" s="53">
        <f t="shared" si="1"/>
        <v>14000</v>
      </c>
      <c r="H38" s="53">
        <v>14000</v>
      </c>
      <c r="I38" s="53"/>
      <c r="J38" s="53"/>
      <c r="K38" s="53"/>
      <c r="L38" s="72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50"/>
    </row>
    <row r="39" ht="13.5" customHeight="1" spans="1:25">
      <c r="A39" s="54" t="s">
        <v>186</v>
      </c>
      <c r="B39" s="59"/>
      <c r="C39" s="59"/>
      <c r="D39" s="60"/>
      <c r="E39" s="60" t="s">
        <v>187</v>
      </c>
      <c r="F39" s="52">
        <f t="shared" si="0"/>
        <v>2884220</v>
      </c>
      <c r="G39" s="53">
        <f t="shared" si="1"/>
        <v>2884220</v>
      </c>
      <c r="H39" s="53">
        <v>2409932</v>
      </c>
      <c r="I39" s="53">
        <v>72000</v>
      </c>
      <c r="J39" s="53">
        <f>J40+J43</f>
        <v>0</v>
      </c>
      <c r="K39" s="53">
        <v>402288</v>
      </c>
      <c r="L39" s="72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50"/>
    </row>
    <row r="40" ht="13.5" customHeight="1" spans="1:25">
      <c r="A40" s="54"/>
      <c r="B40" s="59" t="s">
        <v>151</v>
      </c>
      <c r="C40" s="59"/>
      <c r="D40" s="60"/>
      <c r="E40" s="60" t="s">
        <v>188</v>
      </c>
      <c r="F40" s="52">
        <f t="shared" si="0"/>
        <v>2884220</v>
      </c>
      <c r="G40" s="53">
        <f t="shared" si="1"/>
        <v>2884220</v>
      </c>
      <c r="H40" s="53">
        <v>2409932</v>
      </c>
      <c r="I40" s="53">
        <v>72000</v>
      </c>
      <c r="J40" s="53"/>
      <c r="K40" s="53">
        <v>402288</v>
      </c>
      <c r="L40" s="72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50"/>
    </row>
    <row r="41" ht="13.5" customHeight="1" spans="1:25">
      <c r="A41" s="54"/>
      <c r="B41" s="59"/>
      <c r="C41" s="59" t="s">
        <v>189</v>
      </c>
      <c r="D41" s="60"/>
      <c r="E41" s="60" t="s">
        <v>160</v>
      </c>
      <c r="F41" s="52">
        <f t="shared" si="0"/>
        <v>2884220</v>
      </c>
      <c r="G41" s="53">
        <f t="shared" si="1"/>
        <v>2884220</v>
      </c>
      <c r="H41" s="53">
        <v>2409932</v>
      </c>
      <c r="I41" s="53">
        <v>72000</v>
      </c>
      <c r="J41" s="53"/>
      <c r="K41" s="53">
        <v>402288</v>
      </c>
      <c r="L41" s="72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50"/>
    </row>
    <row r="42" ht="13.5" customHeight="1" spans="1:25">
      <c r="A42" s="54" t="s">
        <v>186</v>
      </c>
      <c r="B42" s="59" t="s">
        <v>151</v>
      </c>
      <c r="C42" s="59" t="s">
        <v>189</v>
      </c>
      <c r="D42" s="60"/>
      <c r="E42" s="60" t="s">
        <v>160</v>
      </c>
      <c r="F42" s="52">
        <f t="shared" si="0"/>
        <v>2884220</v>
      </c>
      <c r="G42" s="53">
        <f t="shared" si="1"/>
        <v>2884220</v>
      </c>
      <c r="H42" s="53">
        <v>2409932</v>
      </c>
      <c r="I42" s="53">
        <v>72000</v>
      </c>
      <c r="J42" s="53"/>
      <c r="K42" s="53">
        <v>402288</v>
      </c>
      <c r="L42" s="72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50"/>
    </row>
    <row r="43" ht="13.5" customHeight="1" spans="1:25">
      <c r="A43" s="58"/>
      <c r="B43" s="59" t="s">
        <v>190</v>
      </c>
      <c r="C43" s="55"/>
      <c r="D43" s="56"/>
      <c r="E43" s="57" t="s">
        <v>191</v>
      </c>
      <c r="F43" s="52">
        <f t="shared" si="0"/>
        <v>2417520</v>
      </c>
      <c r="G43" s="53">
        <f t="shared" si="1"/>
        <v>2417520</v>
      </c>
      <c r="H43" s="53">
        <v>2417520</v>
      </c>
      <c r="I43" s="53"/>
      <c r="J43" s="53"/>
      <c r="K43" s="53"/>
      <c r="L43" s="72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50"/>
    </row>
    <row r="44" ht="13.5" customHeight="1" spans="1:25">
      <c r="A44" s="58"/>
      <c r="B44" s="55"/>
      <c r="C44" s="59" t="s">
        <v>154</v>
      </c>
      <c r="D44" s="56"/>
      <c r="E44" s="60" t="s">
        <v>192</v>
      </c>
      <c r="F44" s="52">
        <f t="shared" si="0"/>
        <v>2417520</v>
      </c>
      <c r="G44" s="53">
        <f t="shared" si="1"/>
        <v>2417520</v>
      </c>
      <c r="H44" s="53">
        <v>2417520</v>
      </c>
      <c r="I44" s="53"/>
      <c r="J44" s="53"/>
      <c r="K44" s="53"/>
      <c r="L44" s="72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50"/>
    </row>
    <row r="45" ht="13.5" customHeight="1" spans="1:25">
      <c r="A45" s="54" t="s">
        <v>186</v>
      </c>
      <c r="B45" s="59" t="s">
        <v>190</v>
      </c>
      <c r="C45" s="59" t="s">
        <v>154</v>
      </c>
      <c r="D45" s="60"/>
      <c r="E45" s="60" t="s">
        <v>192</v>
      </c>
      <c r="F45" s="52">
        <f t="shared" si="0"/>
        <v>2417520</v>
      </c>
      <c r="G45" s="53">
        <f t="shared" si="1"/>
        <v>2417520</v>
      </c>
      <c r="H45" s="53">
        <v>2417520</v>
      </c>
      <c r="I45" s="53"/>
      <c r="J45" s="53"/>
      <c r="K45" s="53"/>
      <c r="L45" s="72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50"/>
    </row>
    <row r="46" ht="13.5" customHeight="1" spans="1:25">
      <c r="A46" s="51">
        <v>220</v>
      </c>
      <c r="B46" s="63"/>
      <c r="C46" s="63"/>
      <c r="D46" s="64"/>
      <c r="E46" s="60" t="s">
        <v>193</v>
      </c>
      <c r="F46" s="52">
        <f t="shared" si="0"/>
        <v>316982</v>
      </c>
      <c r="G46" s="53">
        <f t="shared" si="1"/>
        <v>316982</v>
      </c>
      <c r="H46" s="53">
        <v>266342</v>
      </c>
      <c r="I46" s="53">
        <v>7200</v>
      </c>
      <c r="J46" s="53">
        <v>7200</v>
      </c>
      <c r="K46" s="53">
        <v>36240</v>
      </c>
      <c r="L46" s="72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50"/>
    </row>
    <row r="47" ht="13.5" customHeight="1" spans="1:25">
      <c r="A47" s="51"/>
      <c r="B47" s="65" t="s">
        <v>151</v>
      </c>
      <c r="C47" s="51"/>
      <c r="D47" s="66"/>
      <c r="E47" s="60" t="s">
        <v>194</v>
      </c>
      <c r="F47" s="52">
        <f t="shared" si="0"/>
        <v>316982</v>
      </c>
      <c r="G47" s="53">
        <f t="shared" si="1"/>
        <v>316982</v>
      </c>
      <c r="H47" s="53">
        <v>266342</v>
      </c>
      <c r="I47" s="53">
        <v>7200</v>
      </c>
      <c r="J47" s="53">
        <v>7200</v>
      </c>
      <c r="K47" s="53">
        <v>36240</v>
      </c>
      <c r="L47" s="72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50"/>
    </row>
    <row r="48" ht="13.5" customHeight="1" spans="1:25">
      <c r="A48" s="51"/>
      <c r="B48" s="65"/>
      <c r="C48" s="65" t="s">
        <v>151</v>
      </c>
      <c r="D48" s="66"/>
      <c r="E48" s="60" t="s">
        <v>152</v>
      </c>
      <c r="F48" s="52">
        <f t="shared" si="0"/>
        <v>316982</v>
      </c>
      <c r="G48" s="53">
        <f t="shared" si="1"/>
        <v>316982</v>
      </c>
      <c r="H48" s="53">
        <v>266342</v>
      </c>
      <c r="I48" s="53">
        <v>7200</v>
      </c>
      <c r="J48" s="53">
        <v>7200</v>
      </c>
      <c r="K48" s="53">
        <v>36240</v>
      </c>
      <c r="L48" s="72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50"/>
    </row>
    <row r="49" ht="13.5" customHeight="1" spans="1:25">
      <c r="A49" s="49">
        <v>220</v>
      </c>
      <c r="B49" s="65" t="s">
        <v>151</v>
      </c>
      <c r="C49" s="65" t="s">
        <v>151</v>
      </c>
      <c r="D49" s="67"/>
      <c r="E49" s="60" t="s">
        <v>152</v>
      </c>
      <c r="F49" s="52">
        <f t="shared" si="0"/>
        <v>316982</v>
      </c>
      <c r="G49" s="53">
        <f t="shared" si="1"/>
        <v>316982</v>
      </c>
      <c r="H49" s="53">
        <v>266342</v>
      </c>
      <c r="I49" s="53">
        <v>7200</v>
      </c>
      <c r="J49" s="53">
        <v>7200</v>
      </c>
      <c r="K49" s="53">
        <v>36240</v>
      </c>
      <c r="L49" s="72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50"/>
    </row>
    <row r="50" ht="13.5" customHeight="1" spans="1:25">
      <c r="A50" s="49"/>
      <c r="B50" s="49"/>
      <c r="C50" s="50"/>
      <c r="D50" s="49"/>
      <c r="E50" s="49"/>
      <c r="F50" s="52">
        <f t="shared" si="0"/>
        <v>0</v>
      </c>
      <c r="G50" s="68"/>
      <c r="H50" s="68"/>
      <c r="I50" s="68"/>
      <c r="J50" s="68"/>
      <c r="K50" s="68"/>
      <c r="L50" s="75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50"/>
    </row>
    <row r="51" ht="13.5" customHeight="1" spans="1:25">
      <c r="A51" s="49"/>
      <c r="B51" s="49"/>
      <c r="C51" s="50"/>
      <c r="D51" s="49"/>
      <c r="E51" s="49"/>
      <c r="F51" s="52">
        <f t="shared" si="0"/>
        <v>0</v>
      </c>
      <c r="G51" s="68"/>
      <c r="H51" s="68"/>
      <c r="I51" s="68"/>
      <c r="J51" s="68"/>
      <c r="K51" s="68"/>
      <c r="L51" s="75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50"/>
    </row>
    <row r="52" ht="13.5" customHeight="1" spans="1:25">
      <c r="A52" s="49"/>
      <c r="B52" s="49"/>
      <c r="C52" s="50"/>
      <c r="D52" s="49"/>
      <c r="E52" s="49"/>
      <c r="F52" s="52">
        <f t="shared" si="0"/>
        <v>0</v>
      </c>
      <c r="G52" s="68"/>
      <c r="H52" s="68"/>
      <c r="I52" s="68"/>
      <c r="J52" s="68"/>
      <c r="K52" s="68"/>
      <c r="L52" s="75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50"/>
    </row>
    <row r="53" ht="13.5" customHeight="1" spans="1:25">
      <c r="A53" s="49"/>
      <c r="B53" s="49"/>
      <c r="C53" s="50"/>
      <c r="D53" s="49"/>
      <c r="E53" s="49"/>
      <c r="F53" s="52">
        <f t="shared" si="0"/>
        <v>0</v>
      </c>
      <c r="G53" s="68"/>
      <c r="H53" s="68"/>
      <c r="I53" s="68"/>
      <c r="J53" s="68"/>
      <c r="K53" s="68"/>
      <c r="L53" s="75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50"/>
    </row>
    <row r="54" ht="13.5" customHeight="1" spans="1:25">
      <c r="A54" s="49"/>
      <c r="B54" s="49"/>
      <c r="C54" s="50"/>
      <c r="D54" s="49"/>
      <c r="E54" s="49"/>
      <c r="F54" s="52">
        <f t="shared" si="0"/>
        <v>0</v>
      </c>
      <c r="G54" s="68"/>
      <c r="H54" s="68"/>
      <c r="I54" s="68"/>
      <c r="J54" s="68"/>
      <c r="K54" s="68"/>
      <c r="L54" s="75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50"/>
    </row>
    <row r="55" ht="13.5" customHeight="1" spans="1:25">
      <c r="A55" s="49"/>
      <c r="B55" s="49"/>
      <c r="C55" s="50"/>
      <c r="D55" s="49"/>
      <c r="E55" s="49"/>
      <c r="F55" s="52">
        <f t="shared" si="0"/>
        <v>0</v>
      </c>
      <c r="G55" s="68"/>
      <c r="H55" s="68"/>
      <c r="I55" s="68"/>
      <c r="J55" s="68"/>
      <c r="K55" s="68"/>
      <c r="L55" s="75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50"/>
    </row>
    <row r="56" ht="13.5" customHeight="1" spans="1:25">
      <c r="A56" s="49"/>
      <c r="B56" s="49"/>
      <c r="C56" s="50"/>
      <c r="D56" s="49"/>
      <c r="E56" s="49"/>
      <c r="F56" s="52">
        <f t="shared" si="0"/>
        <v>0</v>
      </c>
      <c r="G56" s="68"/>
      <c r="H56" s="68"/>
      <c r="I56" s="68"/>
      <c r="J56" s="68"/>
      <c r="K56" s="68"/>
      <c r="L56" s="75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50"/>
    </row>
    <row r="57" ht="13.5" customHeight="1" spans="1:25">
      <c r="A57" s="49"/>
      <c r="B57" s="49"/>
      <c r="C57" s="50"/>
      <c r="D57" s="49"/>
      <c r="E57" s="49"/>
      <c r="F57" s="52">
        <f t="shared" si="0"/>
        <v>0</v>
      </c>
      <c r="G57" s="68"/>
      <c r="H57" s="68"/>
      <c r="I57" s="68"/>
      <c r="J57" s="68"/>
      <c r="K57" s="68"/>
      <c r="L57" s="75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50"/>
    </row>
    <row r="58" ht="13.5" customHeight="1" spans="1:25">
      <c r="A58" s="49"/>
      <c r="B58" s="49"/>
      <c r="C58" s="50"/>
      <c r="D58" s="49"/>
      <c r="E58" s="49"/>
      <c r="F58" s="52">
        <f t="shared" si="0"/>
        <v>0</v>
      </c>
      <c r="G58" s="68"/>
      <c r="H58" s="68"/>
      <c r="I58" s="68"/>
      <c r="J58" s="68"/>
      <c r="K58" s="68"/>
      <c r="L58" s="75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50"/>
    </row>
    <row r="59" ht="13.5" customHeight="1" spans="1:25">
      <c r="A59" s="49"/>
      <c r="B59" s="49"/>
      <c r="C59" s="50"/>
      <c r="D59" s="49"/>
      <c r="E59" s="49"/>
      <c r="F59" s="52">
        <f t="shared" si="0"/>
        <v>0</v>
      </c>
      <c r="G59" s="68"/>
      <c r="H59" s="68"/>
      <c r="I59" s="68"/>
      <c r="J59" s="68"/>
      <c r="K59" s="68"/>
      <c r="L59" s="75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50"/>
    </row>
    <row r="60" ht="13.5" customHeight="1" spans="1:25">
      <c r="A60" s="49"/>
      <c r="B60" s="49"/>
      <c r="C60" s="50"/>
      <c r="D60" s="49"/>
      <c r="E60" s="49"/>
      <c r="F60" s="52">
        <f t="shared" si="0"/>
        <v>0</v>
      </c>
      <c r="G60" s="68"/>
      <c r="H60" s="68"/>
      <c r="I60" s="68"/>
      <c r="J60" s="68"/>
      <c r="K60" s="68"/>
      <c r="L60" s="75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50"/>
    </row>
    <row r="61" ht="13.5" customHeight="1" spans="1:25">
      <c r="A61" s="49"/>
      <c r="B61" s="49"/>
      <c r="C61" s="50"/>
      <c r="D61" s="49"/>
      <c r="E61" s="49"/>
      <c r="F61" s="52">
        <f t="shared" si="0"/>
        <v>0</v>
      </c>
      <c r="G61" s="68"/>
      <c r="H61" s="68"/>
      <c r="I61" s="68"/>
      <c r="J61" s="68"/>
      <c r="K61" s="68"/>
      <c r="L61" s="75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50"/>
    </row>
    <row r="62" ht="13.5" customHeight="1" spans="1:25">
      <c r="A62" s="49"/>
      <c r="B62" s="49"/>
      <c r="C62" s="50"/>
      <c r="D62" s="49"/>
      <c r="E62" s="49"/>
      <c r="F62" s="52">
        <f t="shared" si="0"/>
        <v>0</v>
      </c>
      <c r="G62" s="68"/>
      <c r="H62" s="68"/>
      <c r="I62" s="68"/>
      <c r="J62" s="68"/>
      <c r="K62" s="68"/>
      <c r="L62" s="75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50"/>
    </row>
    <row r="63" ht="13.5" customHeight="1" spans="1:25">
      <c r="A63" s="49"/>
      <c r="B63" s="49"/>
      <c r="C63" s="50"/>
      <c r="D63" s="49"/>
      <c r="E63" s="49"/>
      <c r="F63" s="52">
        <f t="shared" si="0"/>
        <v>0</v>
      </c>
      <c r="G63" s="68"/>
      <c r="H63" s="68"/>
      <c r="I63" s="68"/>
      <c r="J63" s="68"/>
      <c r="K63" s="68"/>
      <c r="L63" s="75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50"/>
    </row>
    <row r="64" ht="13.5" customHeight="1" spans="1:25">
      <c r="A64" s="49"/>
      <c r="B64" s="49"/>
      <c r="C64" s="50"/>
      <c r="D64" s="49"/>
      <c r="E64" s="49"/>
      <c r="F64" s="52">
        <f t="shared" si="0"/>
        <v>0</v>
      </c>
      <c r="G64" s="68"/>
      <c r="H64" s="68"/>
      <c r="I64" s="68"/>
      <c r="J64" s="68"/>
      <c r="K64" s="68"/>
      <c r="L64" s="75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50"/>
    </row>
    <row r="65" ht="13.5" customHeight="1" spans="1:25">
      <c r="A65" s="49"/>
      <c r="B65" s="49"/>
      <c r="C65" s="50"/>
      <c r="D65" s="49"/>
      <c r="E65" s="49"/>
      <c r="F65" s="86"/>
      <c r="G65" s="68"/>
      <c r="H65" s="68"/>
      <c r="I65" s="68"/>
      <c r="J65" s="68"/>
      <c r="K65" s="68"/>
      <c r="L65" s="75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50"/>
    </row>
    <row r="66" ht="13.5" customHeight="1" spans="1:25">
      <c r="A66" s="49"/>
      <c r="B66" s="49"/>
      <c r="C66" s="50"/>
      <c r="D66" s="49"/>
      <c r="E66" s="49"/>
      <c r="F66" s="86"/>
      <c r="G66" s="68"/>
      <c r="H66" s="68"/>
      <c r="I66" s="68"/>
      <c r="J66" s="68"/>
      <c r="K66" s="68"/>
      <c r="L66" s="75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50"/>
    </row>
    <row r="67" ht="13.5" customHeight="1" spans="1:25">
      <c r="A67" s="49"/>
      <c r="B67" s="49"/>
      <c r="C67" s="50"/>
      <c r="D67" s="49"/>
      <c r="E67" s="49"/>
      <c r="F67" s="86"/>
      <c r="G67" s="68"/>
      <c r="H67" s="68"/>
      <c r="I67" s="68"/>
      <c r="J67" s="68"/>
      <c r="K67" s="68"/>
      <c r="L67" s="75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50"/>
    </row>
    <row r="68" ht="13.5" customHeight="1" spans="1:25">
      <c r="A68" s="49"/>
      <c r="B68" s="49"/>
      <c r="C68" s="50"/>
      <c r="D68" s="49"/>
      <c r="E68" s="49"/>
      <c r="F68" s="86"/>
      <c r="G68" s="68"/>
      <c r="H68" s="68"/>
      <c r="I68" s="68"/>
      <c r="J68" s="68"/>
      <c r="K68" s="68"/>
      <c r="L68" s="75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50"/>
    </row>
    <row r="69" ht="13.5" customHeight="1" spans="1:25">
      <c r="A69" s="49"/>
      <c r="B69" s="49"/>
      <c r="C69" s="50"/>
      <c r="D69" s="49"/>
      <c r="E69" s="49"/>
      <c r="F69" s="86"/>
      <c r="G69" s="68"/>
      <c r="H69" s="68"/>
      <c r="I69" s="68"/>
      <c r="J69" s="68"/>
      <c r="K69" s="68"/>
      <c r="L69" s="75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50"/>
    </row>
    <row r="70" ht="13.5" customHeight="1" spans="1:25">
      <c r="A70" s="49"/>
      <c r="B70" s="49"/>
      <c r="C70" s="50"/>
      <c r="D70" s="49"/>
      <c r="E70" s="49"/>
      <c r="F70" s="86"/>
      <c r="G70" s="68"/>
      <c r="H70" s="68"/>
      <c r="I70" s="68"/>
      <c r="J70" s="68"/>
      <c r="K70" s="68"/>
      <c r="L70" s="75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50"/>
    </row>
    <row r="71" ht="13.5" customHeight="1" spans="1:25">
      <c r="A71" s="49"/>
      <c r="B71" s="49"/>
      <c r="C71" s="50"/>
      <c r="D71" s="49"/>
      <c r="E71" s="49"/>
      <c r="F71" s="86"/>
      <c r="G71" s="68"/>
      <c r="H71" s="68"/>
      <c r="I71" s="68"/>
      <c r="J71" s="68"/>
      <c r="K71" s="68"/>
      <c r="L71" s="75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50"/>
    </row>
    <row r="72" ht="13.5" customHeight="1" spans="1:25">
      <c r="A72" s="49"/>
      <c r="B72" s="49"/>
      <c r="C72" s="50"/>
      <c r="D72" s="49"/>
      <c r="E72" s="49"/>
      <c r="F72" s="86"/>
      <c r="G72" s="68"/>
      <c r="H72" s="68"/>
      <c r="I72" s="68"/>
      <c r="J72" s="68"/>
      <c r="K72" s="68"/>
      <c r="L72" s="75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50"/>
    </row>
  </sheetData>
  <mergeCells count="29">
    <mergeCell ref="A2:X2"/>
    <mergeCell ref="A3:N3"/>
    <mergeCell ref="A5:C5"/>
    <mergeCell ref="G5:K5"/>
    <mergeCell ref="L5:X5"/>
    <mergeCell ref="I6:J6"/>
    <mergeCell ref="A6:A7"/>
    <mergeCell ref="B6:B7"/>
    <mergeCell ref="C6:C7"/>
    <mergeCell ref="D5:D7"/>
    <mergeCell ref="E5:E7"/>
    <mergeCell ref="F5:F7"/>
    <mergeCell ref="G6:G7"/>
    <mergeCell ref="H6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5:Y7"/>
  </mergeCells>
  <printOptions horizontalCentered="1"/>
  <pageMargins left="0.629861111111111" right="0.629861111111111" top="0.590277777777778" bottom="0.708333333333333" header="0.511805555555556" footer="0.511805555555556"/>
  <pageSetup paperSize="9" scale="68" fitToHeight="100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收支总表1</vt:lpstr>
      <vt:lpstr>收入总表2</vt:lpstr>
      <vt:lpstr>支出分类</vt:lpstr>
      <vt:lpstr>支出总表4</vt:lpstr>
      <vt:lpstr>工资福利和个人家庭5</vt:lpstr>
      <vt:lpstr>商品服务支出表6</vt:lpstr>
      <vt:lpstr>项目支出7</vt:lpstr>
      <vt:lpstr>一般财拨总表8</vt:lpstr>
      <vt:lpstr>基金支出12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胖Tina-九九</cp:lastModifiedBy>
  <dcterms:created xsi:type="dcterms:W3CDTF">2018-01-11T02:48:00Z</dcterms:created>
  <dcterms:modified xsi:type="dcterms:W3CDTF">2022-05-13T08:11:41Z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1442820</vt:i4>
  </property>
  <property fmtid="{D5CDD505-2E9C-101B-9397-08002B2CF9AE}" pid="3" name="KSOProductBuildVer">
    <vt:lpwstr>2052-11.1.0.11636</vt:lpwstr>
  </property>
  <property fmtid="{D5CDD505-2E9C-101B-9397-08002B2CF9AE}" pid="4" name="ICV">
    <vt:lpwstr>62AFA13CBD864DA18614D9DFF61A21D9</vt:lpwstr>
  </property>
</Properties>
</file>