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955" activeTab="3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5">工资福利和个人家庭5!$A$1:$AK$8</definedName>
    <definedName name="_xlnm.Print_Area" localSheetId="9">基金支出12!$A$1:$R$7</definedName>
    <definedName name="_xlnm.Print_Area" localSheetId="6">商品服务支出表6!$A$1:$M$7</definedName>
    <definedName name="_xlnm.Print_Area" localSheetId="2">收入总表2!$A$1:$U$9</definedName>
    <definedName name="_xlnm.Print_Area" localSheetId="1">收支总表1!$A$1:$F$34</definedName>
    <definedName name="_xlnm.Print_Area" localSheetId="7">项目支出7!$A$1:$O$9</definedName>
    <definedName name="_xlnm.Print_Area" localSheetId="8">一般财拨总表8!$A$1:$U$7</definedName>
    <definedName name="_xlnm.Print_Area" localSheetId="4">支出总表4!$A$1:$X$7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<sst xmlns="http://schemas.openxmlformats.org/spreadsheetml/2006/main" count="1229" uniqueCount="402">
  <si>
    <t>2018年部门预算输出报表</t>
  </si>
  <si>
    <t>桃尧镇人民政府</t>
  </si>
  <si>
    <t>报送日期：2018 年 1 月 28 日</t>
  </si>
  <si>
    <t xml:space="preserve">    单位负责人签章：洪苑 财务负责人签章：沈越 制表人签章：曾秀芳</t>
  </si>
  <si>
    <t>预算01表</t>
  </si>
  <si>
    <t xml:space="preserve"> 收  支  预  算  总  表</t>
  </si>
  <si>
    <t/>
  </si>
  <si>
    <t>单位：元</t>
  </si>
  <si>
    <t>收                             入</t>
  </si>
  <si>
    <t>支                        出</t>
  </si>
  <si>
    <t>支                  出</t>
  </si>
  <si>
    <t>项                    目</t>
  </si>
  <si>
    <t>2018年预算</t>
  </si>
  <si>
    <t>项             目</t>
  </si>
  <si>
    <t>一、预算拨款</t>
  </si>
  <si>
    <t>一、基本支出</t>
  </si>
  <si>
    <t>一、一般公共服务</t>
  </si>
  <si>
    <t xml:space="preserve">    一般预算</t>
  </si>
  <si>
    <t>　　　工资福利支出</t>
  </si>
  <si>
    <t>二、外交</t>
  </si>
  <si>
    <t xml:space="preserve">    基金预算拨款</t>
  </si>
  <si>
    <t>　　　一般商品和服务支出</t>
  </si>
  <si>
    <t>三、国防</t>
  </si>
  <si>
    <t>二、预算外收入</t>
  </si>
  <si>
    <t>　　　对个人和家庭的补助</t>
  </si>
  <si>
    <t xml:space="preserve">四、公共安全   </t>
  </si>
  <si>
    <t xml:space="preserve">    行政事业性收入</t>
  </si>
  <si>
    <t>二、项目支出</t>
  </si>
  <si>
    <t xml:space="preserve">五、教育    </t>
  </si>
  <si>
    <t xml:space="preserve">    主管部门集中收入</t>
  </si>
  <si>
    <t xml:space="preserve">六、科学技术  </t>
  </si>
  <si>
    <t xml:space="preserve">    纳入预算外管理的政府性基金收入</t>
  </si>
  <si>
    <t>　　　专项商品和服务支出</t>
  </si>
  <si>
    <t>七、文化体育与传媒</t>
  </si>
  <si>
    <t xml:space="preserve">    其他预算外收入</t>
  </si>
  <si>
    <t xml:space="preserve">八、社会保障和就业  </t>
  </si>
  <si>
    <t>三、事业收入（不含预算外收入）</t>
  </si>
  <si>
    <t xml:space="preserve">      对企事业单位的补贴</t>
  </si>
  <si>
    <t>九、医疗卫生</t>
  </si>
  <si>
    <t>四、事业单位经营收入</t>
  </si>
  <si>
    <t xml:space="preserve">      赠与</t>
  </si>
  <si>
    <t>十、节能环保</t>
  </si>
  <si>
    <t>五、其他收入</t>
  </si>
  <si>
    <t xml:space="preserve">      债务利息支出</t>
  </si>
  <si>
    <t>十一、城乡社区事务</t>
  </si>
  <si>
    <t xml:space="preserve">      债务还本支出</t>
  </si>
  <si>
    <t>十二、农林水事务</t>
  </si>
  <si>
    <t>　　　其他资本性支出</t>
  </si>
  <si>
    <t>十三、交通运输</t>
  </si>
  <si>
    <t xml:space="preserve">      贷款转贷及产权参股</t>
  </si>
  <si>
    <t>十四、资源勘探电力信息等</t>
  </si>
  <si>
    <t xml:space="preserve">      其他支出　</t>
  </si>
  <si>
    <t>十五、商业服务业等事务</t>
  </si>
  <si>
    <t>十六、金融支出</t>
  </si>
  <si>
    <t>十七、援助其他地区支出</t>
  </si>
  <si>
    <t>十八、国土海洋气象等</t>
  </si>
  <si>
    <t>十九、住房保障支出</t>
  </si>
  <si>
    <t>二十、粮油物资储存事务</t>
  </si>
  <si>
    <t>二十一、预备费</t>
  </si>
  <si>
    <t>二十二、国债还本付息支出</t>
  </si>
  <si>
    <t>二十三、其他支出</t>
  </si>
  <si>
    <t>二十四、转移性支出</t>
  </si>
  <si>
    <t>三、事业单位经营支出</t>
  </si>
  <si>
    <t>本  年  收  入  合  计</t>
  </si>
  <si>
    <t>　　　　本　年　支　出　合　计</t>
  </si>
  <si>
    <t xml:space="preserve">本年支出合计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</si>
  <si>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</si>
  <si>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</si>
  <si>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</si>
  <si>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</si>
  <si>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</si>
  <si>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 xml:space="preserve">结转下年 </t>
  </si>
  <si>
    <t>九、上年结余、结存</t>
  </si>
  <si>
    <t xml:space="preserve">       其中：一般预算拨款</t>
  </si>
  <si>
    <t xml:space="preserve">             基金预算拨款</t>
  </si>
  <si>
    <t xml:space="preserve">             其他结转</t>
  </si>
  <si>
    <t>收      入      总      计</t>
  </si>
  <si>
    <t>支  出  总  计</t>
  </si>
  <si>
    <t>预算02表</t>
  </si>
  <si>
    <t>收入预算总表</t>
  </si>
  <si>
    <t>单位代码</t>
  </si>
  <si>
    <t>单位名称</t>
  </si>
  <si>
    <t>总计</t>
  </si>
  <si>
    <t>上年结余、结存</t>
  </si>
  <si>
    <t>预算拨款</t>
  </si>
  <si>
    <t>预算外资金</t>
  </si>
  <si>
    <t>事业收入（不含预算外资金）</t>
  </si>
  <si>
    <t>事业单位经营收入</t>
  </si>
  <si>
    <t>其他收入</t>
  </si>
  <si>
    <t>上级补助收入</t>
  </si>
  <si>
    <t>附属单位上缴收入</t>
  </si>
  <si>
    <t>用事业基金弥补收支差额</t>
  </si>
  <si>
    <t>小计</t>
  </si>
  <si>
    <t>一般预算拨款结转</t>
  </si>
  <si>
    <t>基金预算拨款结转</t>
  </si>
  <si>
    <t>其他结转</t>
  </si>
  <si>
    <t>一般预算</t>
  </si>
  <si>
    <t>基金预算</t>
  </si>
  <si>
    <t>事业性收费收入</t>
  </si>
  <si>
    <t>主管部门集中收入</t>
  </si>
  <si>
    <t>政府性基金收入</t>
  </si>
  <si>
    <t>其他预算外收入</t>
  </si>
  <si>
    <t>**</t>
  </si>
  <si>
    <t>单位显示编码</t>
  </si>
  <si>
    <t>小计上年结转</t>
  </si>
  <si>
    <t>小计预算拨款</t>
  </si>
  <si>
    <t>一般预算拨款</t>
  </si>
  <si>
    <t>基金预算拨款</t>
  </si>
  <si>
    <t>预算外收入小计</t>
  </si>
  <si>
    <t>行政事业性预算外收入</t>
  </si>
  <si>
    <t>纳入预算外管理的政府性基金收入</t>
  </si>
  <si>
    <t>事业收入(不含预算外收入)</t>
  </si>
  <si>
    <t>09001</t>
  </si>
  <si>
    <t xml:space="preserve">  桃尧镇政府</t>
  </si>
  <si>
    <t xml:space="preserve">    一般公共服务支出</t>
  </si>
  <si>
    <t xml:space="preserve">      政府办公厅（室）及相关机构事务</t>
  </si>
  <si>
    <t xml:space="preserve">  09001</t>
  </si>
  <si>
    <t xml:space="preserve">        行政运行（政府办公厅（室）及相关机构事务）</t>
  </si>
  <si>
    <t>09002</t>
  </si>
  <si>
    <t xml:space="preserve">  桃尧镇财政结算服务中心</t>
  </si>
  <si>
    <t xml:space="preserve">      财政事务</t>
  </si>
  <si>
    <t xml:space="preserve">  09002</t>
  </si>
  <si>
    <t xml:space="preserve">        行政运行（财政事务）</t>
  </si>
  <si>
    <t xml:space="preserve">      人力资源事务</t>
  </si>
  <si>
    <t xml:space="preserve">        事业运行</t>
  </si>
  <si>
    <t xml:space="preserve">    医疗卫生与计划生育支出</t>
  </si>
  <si>
    <t xml:space="preserve">      计划生育事务</t>
  </si>
  <si>
    <t xml:space="preserve">  09007</t>
  </si>
  <si>
    <t xml:space="preserve">        其他计划生育事务支出</t>
  </si>
  <si>
    <t>09011</t>
  </si>
  <si>
    <t xml:space="preserve">  桃尧镇派出所</t>
  </si>
  <si>
    <t xml:space="preserve">    公共安全支出</t>
  </si>
  <si>
    <t xml:space="preserve">      公安</t>
  </si>
  <si>
    <t xml:space="preserve">  09011</t>
  </si>
  <si>
    <t xml:space="preserve">        行政运行（公安）</t>
  </si>
  <si>
    <t>09009</t>
  </si>
  <si>
    <t xml:space="preserve">  桃尧镇文化体育服务中心</t>
  </si>
  <si>
    <t xml:space="preserve">    文化体育与传媒支出</t>
  </si>
  <si>
    <t xml:space="preserve">      文化</t>
  </si>
  <si>
    <t xml:space="preserve">  09009</t>
  </si>
  <si>
    <t xml:space="preserve">        群众文化</t>
  </si>
  <si>
    <t xml:space="preserve">    城乡社区支出</t>
  </si>
  <si>
    <t xml:space="preserve">      城乡社区公共设施</t>
  </si>
  <si>
    <t xml:space="preserve">        其他城乡社区公共设施支出</t>
  </si>
  <si>
    <t xml:space="preserve">    农林水支出</t>
  </si>
  <si>
    <t xml:space="preserve">      农业</t>
  </si>
  <si>
    <t xml:space="preserve">  09008</t>
  </si>
  <si>
    <t xml:space="preserve">        事业运行（农业）</t>
  </si>
  <si>
    <t xml:space="preserve">        其他扶贫支出(村干部补助）</t>
  </si>
  <si>
    <t>国土事务</t>
  </si>
  <si>
    <t>行政运行</t>
  </si>
  <si>
    <t xml:space="preserve"> </t>
  </si>
  <si>
    <t xml:space="preserve"> 预算03表</t>
  </si>
  <si>
    <t>支出预算总表（按资金来源）</t>
  </si>
  <si>
    <t xml:space="preserve"> 单位：元</t>
  </si>
  <si>
    <t>科目编码</t>
  </si>
  <si>
    <t>单位名称（科目）</t>
  </si>
  <si>
    <t>财政专户拨款</t>
  </si>
  <si>
    <t>事业收入（不含预算外收入）</t>
  </si>
  <si>
    <t>类</t>
  </si>
  <si>
    <t>款</t>
  </si>
  <si>
    <t>项</t>
  </si>
  <si>
    <t>公共预算拨款</t>
  </si>
  <si>
    <t>教育收费</t>
  </si>
  <si>
    <t>其他财政专户拨款</t>
  </si>
  <si>
    <t>公共预算结余拨款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</si>
  <si>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</si>
  <si>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</si>
  <si>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</si>
  <si>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</si>
  <si>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</si>
  <si>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</si>
  <si>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</si>
  <si>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</si>
  <si>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</si>
  <si>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</si>
  <si>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</si>
  <si>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</si>
  <si>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</si>
  <si>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</si>
  <si>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</si>
  <si>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</si>
  <si>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</si>
  <si>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201</t>
  </si>
  <si>
    <t>03</t>
  </si>
  <si>
    <t xml:space="preserve">  201</t>
  </si>
  <si>
    <t xml:space="preserve">  03</t>
  </si>
  <si>
    <t>01</t>
  </si>
  <si>
    <t>06</t>
  </si>
  <si>
    <t xml:space="preserve">  06</t>
  </si>
  <si>
    <t>50</t>
  </si>
  <si>
    <t>210</t>
  </si>
  <si>
    <t>07</t>
  </si>
  <si>
    <t xml:space="preserve">  210</t>
  </si>
  <si>
    <t xml:space="preserve">  07</t>
  </si>
  <si>
    <t>99</t>
  </si>
  <si>
    <t>204</t>
  </si>
  <si>
    <t>02</t>
  </si>
  <si>
    <t xml:space="preserve">  204</t>
  </si>
  <si>
    <t xml:space="preserve">  02</t>
  </si>
  <si>
    <t>207</t>
  </si>
  <si>
    <t xml:space="preserve">  207</t>
  </si>
  <si>
    <t xml:space="preserve">  01</t>
  </si>
  <si>
    <t>09</t>
  </si>
  <si>
    <t>212</t>
  </si>
  <si>
    <t xml:space="preserve">  212</t>
  </si>
  <si>
    <t>213</t>
  </si>
  <si>
    <t xml:space="preserve">  213</t>
  </si>
  <si>
    <t>04</t>
  </si>
  <si>
    <t xml:space="preserve">  05</t>
  </si>
  <si>
    <t>预算04表</t>
  </si>
  <si>
    <t>支出预算总表（按支出构成）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</si>
  <si>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</si>
  <si>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</si>
  <si>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</si>
  <si>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</si>
  <si>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</si>
  <si>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</si>
  <si>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</si>
  <si>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商品和服务支出</t>
  </si>
  <si>
    <t>对个人和家庭的补助</t>
  </si>
  <si>
    <t>对企事业单位补贴</t>
  </si>
  <si>
    <t>赠与</t>
  </si>
  <si>
    <t>债务利息支出</t>
  </si>
  <si>
    <t>债务还本支出</t>
  </si>
  <si>
    <t>其他资本性支出</t>
  </si>
  <si>
    <t>贷款转贷及产权参股</t>
  </si>
  <si>
    <t>其他支出</t>
  </si>
  <si>
    <t>功能科目类</t>
  </si>
  <si>
    <t>功能科目款2位编码</t>
  </si>
  <si>
    <t>功能科目项</t>
  </si>
  <si>
    <t>功能科目项名称</t>
  </si>
  <si>
    <t>总计(合计_基本支出)</t>
  </si>
  <si>
    <t>总计(合计_工资福利支出)</t>
  </si>
  <si>
    <t>总计(合计_商品和服务支出)</t>
  </si>
  <si>
    <t>总计(合计_对个人和家庭的补助)</t>
  </si>
  <si>
    <t>总计(合计_项目支出)</t>
  </si>
  <si>
    <t>总计([301]工资福利支出_项目支出)</t>
  </si>
  <si>
    <t>总计([303]对个人和家庭的补助_项目支出)</t>
  </si>
  <si>
    <t>总计([302]商品和服务支出_项目支出)</t>
  </si>
  <si>
    <t>总计([304]对企事业单位的补贴_项目支出)</t>
  </si>
  <si>
    <t>总计([306]赠与_项目支出)</t>
  </si>
  <si>
    <t>总计([307]债务利息支出_项目支出)</t>
  </si>
  <si>
    <t>总计([308]债务还本支出_项目支出)</t>
  </si>
  <si>
    <t>总计([310]其他资本性支出_项目支出)</t>
  </si>
  <si>
    <t>总计([311]贷款转贷及产权参股_项目支出)</t>
  </si>
  <si>
    <t>总计([399]其他支出_项目支出)</t>
  </si>
  <si>
    <t>总计(合计_事业单位经营支出)</t>
  </si>
  <si>
    <t>总计(合计_上缴上级支出)</t>
  </si>
  <si>
    <t>总计(合计_对附属单位补助支出)</t>
  </si>
  <si>
    <t>预算05表</t>
  </si>
  <si>
    <t>基本支出预算表———工资福利支出、对个人和家庭的补助支出预算表</t>
  </si>
  <si>
    <t>?位名称（科目）</t>
  </si>
  <si>
    <t>对个人和家庭的补助支出</t>
  </si>
  <si>
    <t>合  计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</si>
  <si>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</si>
  <si>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</si>
  <si>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</si>
  <si>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</si>
  <si>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</si>
  <si>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</si>
  <si>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公务员医疗保险缴费</t>
  </si>
  <si>
    <t>其他社会保障缴费</t>
  </si>
  <si>
    <t>住房公积金</t>
  </si>
  <si>
    <t>伙食补助费</t>
  </si>
  <si>
    <t>医疗费</t>
  </si>
  <si>
    <t>其他工资福利支出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</si>
  <si>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</si>
  <si>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</si>
  <si>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</si>
  <si>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</si>
  <si>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</si>
  <si>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</si>
  <si>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</si>
  <si>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离休费</t>
  </si>
  <si>
    <t>退休费</t>
  </si>
  <si>
    <t>退职（役）费</t>
  </si>
  <si>
    <t>其他对个人和家庭的补助</t>
  </si>
  <si>
    <t>总计（工资福利支出+对个人和家庭补助）</t>
  </si>
  <si>
    <t>合计（工资福利支出18）</t>
  </si>
  <si>
    <t>总计([30101]基本工资)</t>
  </si>
  <si>
    <t>总计([30102]津贴补贴)</t>
  </si>
  <si>
    <t>总计([30103]奖金)</t>
  </si>
  <si>
    <t>总计([30108]机关事业单位基本养老保险缴费)</t>
  </si>
  <si>
    <t>总计([30109]职业年金缴费)</t>
  </si>
  <si>
    <t>总计([30110]职工基本医疗保险缴费)</t>
  </si>
  <si>
    <t>总计([30111]公务员医疗补助缴费)</t>
  </si>
  <si>
    <t>总计([30112]其他社会保障缴费)</t>
  </si>
  <si>
    <t>总计([30113]住房公积金)</t>
  </si>
  <si>
    <t>总计([30106]伙食补助费)</t>
  </si>
  <si>
    <t>总计([30114]医疗费)</t>
  </si>
  <si>
    <t>总计([30199]其他工资福利支出)</t>
  </si>
  <si>
    <t>合计（对个人和家庭补助18）</t>
  </si>
  <si>
    <t>总计([30304]抚恤金)</t>
  </si>
  <si>
    <t>总计([30305]生活补助)</t>
  </si>
  <si>
    <t>总计([30306]救济费)</t>
  </si>
  <si>
    <t>总计([30307]医疗费补助)</t>
  </si>
  <si>
    <t>总计([30309]奖励金)</t>
  </si>
  <si>
    <t>总计([30308]助学金)</t>
  </si>
  <si>
    <t>总计([30310]个人农业生产补贴)</t>
  </si>
  <si>
    <t>总计([30301]离休费)</t>
  </si>
  <si>
    <t>总计([30302]退休费)</t>
  </si>
  <si>
    <t>总计([30303]退职(役)费)</t>
  </si>
  <si>
    <t>总计([30399]其他对个人和家庭的补助)</t>
  </si>
  <si>
    <t>预算06表</t>
  </si>
  <si>
    <t>基本支出预算表———商品和服务支出预算表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</si>
  <si>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</si>
  <si>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</si>
  <si>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</si>
  <si>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</si>
  <si>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</si>
  <si>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</si>
  <si>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</si>
  <si>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</si>
  <si>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租赁费</t>
  </si>
  <si>
    <t>工会经费</t>
  </si>
  <si>
    <t>福利费</t>
  </si>
  <si>
    <t>其他交通费用（公车补贴）</t>
  </si>
  <si>
    <t>税金及附加费用</t>
  </si>
  <si>
    <t>会议费</t>
  </si>
  <si>
    <t>培训费</t>
  </si>
  <si>
    <t>专用材料费</t>
  </si>
  <si>
    <t>被装购置费</t>
  </si>
  <si>
    <t>专用燃料费</t>
  </si>
  <si>
    <t>咨询费</t>
  </si>
  <si>
    <t>劳务费</t>
  </si>
  <si>
    <t>委托物业费</t>
  </si>
  <si>
    <t>公务接待费</t>
  </si>
  <si>
    <t>因公出国（境）费</t>
  </si>
  <si>
    <t>公务用车运行维护费</t>
  </si>
  <si>
    <t>维修（护）费</t>
  </si>
  <si>
    <t>其他商品和服务支出</t>
  </si>
  <si>
    <t>总计（商品和服务支出18）</t>
  </si>
  <si>
    <t>总计([30201]办公费)</t>
  </si>
  <si>
    <t>总计([30202]印刷费)</t>
  </si>
  <si>
    <t>总计([30204]手续费)</t>
  </si>
  <si>
    <t>总计([30205]水费)</t>
  </si>
  <si>
    <t>总计([30206]电费)</t>
  </si>
  <si>
    <t>总计([30207]邮电费)</t>
  </si>
  <si>
    <t>总计([30209]物业管理费)</t>
  </si>
  <si>
    <t>总计([30211]差旅费)</t>
  </si>
  <si>
    <t>总计([30214]租赁费)</t>
  </si>
  <si>
    <t>总计([30228]工会经费)</t>
  </si>
  <si>
    <t>总计([30229]福利费)</t>
  </si>
  <si>
    <t>总计([30239]其他交通费用)</t>
  </si>
  <si>
    <t>总计([30240]税金及附加费用)</t>
  </si>
  <si>
    <t>总计([30215]会议费)</t>
  </si>
  <si>
    <t>总计([30216]培训费)</t>
  </si>
  <si>
    <t>总计([30218]专用材料费)</t>
  </si>
  <si>
    <t>总计([30224]被装购置费)</t>
  </si>
  <si>
    <t>总计([30225]专用燃料费)</t>
  </si>
  <si>
    <t>总计([30203]咨询费)</t>
  </si>
  <si>
    <t>总计([30226]劳务费)</t>
  </si>
  <si>
    <t>总计([30227]委托业务费)</t>
  </si>
  <si>
    <t>总计([30217]公务接待费)</t>
  </si>
  <si>
    <t>总计([30212]因公出国(境)费用)</t>
  </si>
  <si>
    <t>总计([30231]公务用车运行维护费)</t>
  </si>
  <si>
    <t>总计([30213]维修(护)费)</t>
  </si>
  <si>
    <t>总计([30299]其他商品和服务支出)</t>
  </si>
  <si>
    <t xml:space="preserve">        其他扶贫支出</t>
  </si>
  <si>
    <t>预算07表</t>
  </si>
  <si>
    <t>项目支出预算表</t>
  </si>
  <si>
    <t>项目名称（单位/科目）</t>
  </si>
  <si>
    <t>起止年</t>
  </si>
  <si>
    <t>终止年</t>
  </si>
  <si>
    <t>资     金     来      源</t>
  </si>
  <si>
    <t>上年预算结转</t>
  </si>
  <si>
    <t>公共预算结转拨款</t>
  </si>
  <si>
    <t>基金预算结转拨款</t>
  </si>
  <si>
    <t>18</t>
  </si>
  <si>
    <t>计划生育专项（综）</t>
  </si>
  <si>
    <t>火灾防患整治改造资金</t>
  </si>
  <si>
    <t>预算08表</t>
  </si>
  <si>
    <t>公共财政预算拨款支出预算表</t>
  </si>
  <si>
    <t>单位名称（功能科目）</t>
  </si>
  <si>
    <t>项目备注</t>
  </si>
  <si>
    <t>一般商品和服务支出</t>
  </si>
  <si>
    <t>专项商品和服务支出</t>
  </si>
  <si>
    <t>转移性支出</t>
  </si>
  <si>
    <t>基本建设支出</t>
  </si>
  <si>
    <t>商品和服务支出-办公费</t>
  </si>
  <si>
    <t>非统发工资-交通补贴</t>
  </si>
  <si>
    <t>19</t>
  </si>
  <si>
    <t>20</t>
  </si>
  <si>
    <t>预算12表</t>
  </si>
  <si>
    <t>政府性基金支出预算表</t>
  </si>
  <si>
    <t>?位名称（功能科目）</t>
  </si>
  <si>
    <t>基金预算拨款支出(合计_基本支出)</t>
  </si>
  <si>
    <t>基金预算拨款支出(合计_工资福利支出)</t>
  </si>
  <si>
    <t>基金预算拨款支出(合计_商品和服务支出)</t>
  </si>
  <si>
    <t>基金预算拨款支出(合计_对个人和家庭的补助)</t>
  </si>
  <si>
    <t>基金预算拨款支出(合计_项目支出)</t>
  </si>
  <si>
    <t>基金预算拨款支出([301]工资福利支出_项目支出)</t>
  </si>
  <si>
    <t>基金预算拨款支出([303]对个人和家庭的补助_项目支出)</t>
  </si>
  <si>
    <t>基金预算拨款支出([302]商品和服务支出_项目支出)</t>
  </si>
  <si>
    <t>基金预算拨款支出([304]对企事业单位的补贴_项目支出)</t>
  </si>
  <si>
    <t>基金预算拨款支出([306]赠与_项目支出)</t>
  </si>
  <si>
    <t>基金预算拨款支出([307]债务利息支出_项目支出)</t>
  </si>
  <si>
    <t>基金预算拨款支出([308]债务还本支出_项目支出)</t>
  </si>
  <si>
    <t>基金预算拨款支出([310]其他资本性支出_项目支出)</t>
  </si>
  <si>
    <t>基金预算拨款支出([311]贷款转贷及产权参股_项目支出)</t>
  </si>
  <si>
    <t>基金预算拨款支出([399]其他支出_项目支出)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</si>
</sst>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176" formatCode=";;"/>
    <numFmt numFmtId="42" formatCode="_ &quot;￥&quot;* #,##0_ ;_ &quot;￥&quot;* \-#,##0_ ;_ &quot;￥&quot;* &quot;-&quot;_ ;_ @_ "/>
    <numFmt numFmtId="41" formatCode="_ * #,##0_ ;_ * \-#,##0_ ;_ * &quot;-&quot;_ ;_ @_ "/>
    <numFmt numFmtId="177" formatCode="0000"/>
    <numFmt numFmtId="178" formatCode="* #,##0.00;* \-#,##0.00;* &quot;&quot;??;@"/>
    <numFmt numFmtId="179" formatCode="0_ "/>
    <numFmt numFmtId="180" formatCode="#,##0.00_ "/>
    <numFmt numFmtId="181" formatCode="00"/>
    <numFmt numFmtId="182" formatCode="#,##0.0000"/>
    <numFmt numFmtId="183" formatCode="#,##0.0_ "/>
  </numFmts>
  <fonts count="43">
    <font>
      <sz val="9"/>
      <name val="宋体"/>
      <charset val="134"/>
    </font>
    <font>
      <sz val="10"/>
      <name val="宋体"/>
      <charset val="134"/>
    </font>
    <font>
      <sz val="10"/>
      <color indexed="48"/>
      <name val="宋体"/>
      <charset val="134"/>
    </font>
    <font>
      <b/>
      <sz val="12"/>
      <name val="宋体"/>
      <charset val="134"/>
    </font>
    <font>
      <b/>
      <sz val="12"/>
      <color indexed="48"/>
      <name val="宋体"/>
      <charset val="134"/>
    </font>
    <font>
      <sz val="10"/>
      <color indexed="8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0"/>
      <color indexed="17"/>
      <name val="宋体"/>
      <charset val="134"/>
    </font>
    <font>
      <sz val="10"/>
      <color indexed="12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48"/>
      <name val="宋体"/>
      <charset val="134"/>
    </font>
    <font>
      <sz val="26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8" borderId="2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15" borderId="24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21" borderId="26" applyNumberFormat="0" applyAlignment="0" applyProtection="0">
      <alignment vertical="center"/>
    </xf>
    <xf numFmtId="0" fontId="40" fillId="21" borderId="21" applyNumberFormat="0" applyAlignment="0" applyProtection="0">
      <alignment vertical="center"/>
    </xf>
    <xf numFmtId="0" fontId="34" fillId="16" borderId="25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</cellStyleXfs>
  <cellXfs count="24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8" fontId="1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8" applyNumberFormat="1" applyFont="1" applyFill="1" applyBorder="1" applyAlignment="1" applyProtection="1">
      <alignment horizontal="center" vertical="center" wrapText="1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 applyProtection="1"/>
    <xf numFmtId="176" fontId="0" fillId="3" borderId="5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/>
    <xf numFmtId="4" fontId="0" fillId="3" borderId="5" xfId="0" applyNumberFormat="1" applyFont="1" applyFill="1" applyBorder="1" applyAlignment="1" applyProtection="1"/>
    <xf numFmtId="4" fontId="0" fillId="3" borderId="2" xfId="0" applyNumberFormat="1" applyFont="1" applyFill="1" applyBorder="1" applyAlignment="1" applyProtection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Continuous" vertical="center"/>
    </xf>
    <xf numFmtId="178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/>
    <xf numFmtId="49" fontId="1" fillId="0" borderId="10" xfId="0" applyNumberFormat="1" applyFont="1" applyFill="1" applyBorder="1" applyAlignment="1" applyProtection="1"/>
    <xf numFmtId="49" fontId="1" fillId="0" borderId="5" xfId="0" applyNumberFormat="1" applyFont="1" applyFill="1" applyBorder="1" applyAlignment="1" applyProtection="1"/>
    <xf numFmtId="176" fontId="1" fillId="0" borderId="1" xfId="0" applyNumberFormat="1" applyFont="1" applyFill="1" applyBorder="1" applyAlignment="1" applyProtection="1"/>
    <xf numFmtId="179" fontId="10" fillId="0" borderId="1" xfId="0" applyNumberFormat="1" applyFont="1" applyFill="1" applyBorder="1" applyAlignment="1" applyProtection="1">
      <alignment horizontal="right" vertical="center"/>
    </xf>
    <xf numFmtId="179" fontId="11" fillId="0" borderId="11" xfId="0" applyNumberFormat="1" applyFont="1" applyFill="1" applyBorder="1" applyAlignment="1" applyProtection="1">
      <alignment horizontal="right" vertical="center"/>
    </xf>
    <xf numFmtId="179" fontId="11" fillId="0" borderId="7" xfId="0" applyNumberFormat="1" applyFont="1" applyFill="1" applyBorder="1" applyAlignment="1" applyProtection="1">
      <alignment horizontal="right" vertical="center"/>
    </xf>
    <xf numFmtId="176" fontId="1" fillId="0" borderId="3" xfId="0" applyNumberFormat="1" applyFont="1" applyFill="1" applyBorder="1" applyAlignment="1" applyProtection="1"/>
    <xf numFmtId="179" fontId="10" fillId="0" borderId="12" xfId="0" applyNumberFormat="1" applyFont="1" applyFill="1" applyBorder="1" applyAlignment="1" applyProtection="1">
      <alignment horizontal="right" vertical="center"/>
    </xf>
    <xf numFmtId="179" fontId="10" fillId="0" borderId="1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5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6" xfId="0" applyNumberFormat="1" applyFont="1" applyFill="1" applyBorder="1" applyAlignment="1" applyProtection="1">
      <alignment horizontal="right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left" vertical="center"/>
    </xf>
    <xf numFmtId="180" fontId="10" fillId="0" borderId="7" xfId="0" applyNumberFormat="1" applyFont="1" applyFill="1" applyBorder="1" applyAlignment="1" applyProtection="1">
      <alignment horizontal="right" vertical="center"/>
    </xf>
    <xf numFmtId="180" fontId="1" fillId="0" borderId="7" xfId="0" applyNumberFormat="1" applyFont="1" applyFill="1" applyBorder="1" applyAlignment="1" applyProtection="1">
      <alignment horizontal="right" vertical="center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180" fontId="11" fillId="0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>
      <alignment horizontal="right" vertical="center"/>
    </xf>
    <xf numFmtId="0" fontId="1" fillId="0" borderId="0" xfId="8" applyFont="1" applyAlignment="1">
      <alignment vertical="center"/>
    </xf>
    <xf numFmtId="0" fontId="1" fillId="2" borderId="0" xfId="8" applyFont="1" applyFill="1" applyAlignment="1">
      <alignment horizontal="center" vertical="center" wrapText="1"/>
    </xf>
    <xf numFmtId="0" fontId="0" fillId="0" borderId="0" xfId="8" applyAlignment="1">
      <alignment wrapText="1"/>
    </xf>
    <xf numFmtId="181" fontId="1" fillId="0" borderId="0" xfId="8" applyNumberFormat="1" applyFont="1" applyAlignment="1">
      <alignment horizontal="center" vertical="center"/>
    </xf>
    <xf numFmtId="177" fontId="1" fillId="0" borderId="0" xfId="8" applyNumberFormat="1" applyFont="1" applyAlignment="1">
      <alignment horizontal="center" vertical="center"/>
    </xf>
    <xf numFmtId="49" fontId="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78" fontId="1" fillId="0" borderId="0" xfId="8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0" xfId="8">
      <alignment vertical="center"/>
    </xf>
    <xf numFmtId="181" fontId="1" fillId="0" borderId="0" xfId="0" applyNumberFormat="1" applyFont="1" applyFill="1" applyAlignment="1">
      <alignment horizontal="left" vertical="center"/>
    </xf>
    <xf numFmtId="177" fontId="1" fillId="0" borderId="0" xfId="0" applyNumberFormat="1" applyFont="1" applyAlignment="1">
      <alignment horizontal="right" vertical="center"/>
    </xf>
    <xf numFmtId="49" fontId="1" fillId="0" borderId="0" xfId="8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8" fontId="17" fillId="0" borderId="0" xfId="8" applyNumberFormat="1" applyFont="1" applyFill="1" applyAlignment="1" applyProtection="1">
      <alignment horizontal="centerContinuous" vertical="center"/>
    </xf>
    <xf numFmtId="177" fontId="1" fillId="0" borderId="0" xfId="0" applyNumberFormat="1" applyFont="1" applyFill="1" applyAlignment="1">
      <alignment horizontal="left" vertical="center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2" borderId="1" xfId="8" applyNumberFormat="1" applyFont="1" applyFill="1" applyBorder="1" applyAlignment="1" applyProtection="1">
      <alignment horizontal="center" vertical="center" wrapText="1"/>
    </xf>
    <xf numFmtId="0" fontId="1" fillId="2" borderId="5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2" borderId="13" xfId="8" applyNumberFormat="1" applyFont="1" applyFill="1" applyBorder="1" applyAlignment="1" applyProtection="1">
      <alignment horizontal="center" vertical="center" wrapText="1"/>
    </xf>
    <xf numFmtId="0" fontId="1" fillId="2" borderId="4" xfId="8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0" fillId="3" borderId="10" xfId="0" applyNumberFormat="1" applyFont="1" applyFill="1" applyBorder="1" applyAlignment="1" applyProtection="1"/>
    <xf numFmtId="49" fontId="0" fillId="3" borderId="5" xfId="0" applyNumberFormat="1" applyFont="1" applyFill="1" applyBorder="1" applyAlignment="1" applyProtection="1"/>
    <xf numFmtId="182" fontId="0" fillId="3" borderId="1" xfId="0" applyNumberFormat="1" applyFont="1" applyFill="1" applyBorder="1" applyAlignment="1" applyProtection="1"/>
    <xf numFmtId="176" fontId="1" fillId="0" borderId="5" xfId="0" applyNumberFormat="1" applyFont="1" applyFill="1" applyBorder="1" applyAlignment="1" applyProtection="1"/>
    <xf numFmtId="0" fontId="0" fillId="0" borderId="1" xfId="0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0" xfId="8" applyNumberFormat="1" applyFont="1" applyAlignment="1">
      <alignment horizontal="centerContinuous" vertical="center"/>
    </xf>
    <xf numFmtId="0" fontId="1" fillId="0" borderId="10" xfId="0" applyNumberFormat="1" applyFont="1" applyFill="1" applyBorder="1" applyAlignment="1" applyProtection="1">
      <alignment horizontal="centerContinuous" vertical="center"/>
    </xf>
    <xf numFmtId="4" fontId="0" fillId="3" borderId="10" xfId="0" applyNumberFormat="1" applyFont="1" applyFill="1" applyBorder="1" applyAlignment="1" applyProtection="1"/>
    <xf numFmtId="0" fontId="0" fillId="0" borderId="0" xfId="8" applyFill="1">
      <alignment vertical="center"/>
    </xf>
    <xf numFmtId="178" fontId="17" fillId="0" borderId="0" xfId="8" applyNumberFormat="1" applyFont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Continuous" vertical="center"/>
    </xf>
    <xf numFmtId="0" fontId="1" fillId="2" borderId="15" xfId="8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182" fontId="0" fillId="3" borderId="10" xfId="0" applyNumberFormat="1" applyFont="1" applyFill="1" applyBorder="1" applyAlignment="1" applyProtection="1"/>
    <xf numFmtId="0" fontId="0" fillId="0" borderId="1" xfId="8" applyFill="1" applyBorder="1">
      <alignment vertical="center"/>
    </xf>
    <xf numFmtId="0" fontId="0" fillId="0" borderId="1" xfId="8" applyBorder="1">
      <alignment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Continuous" vertical="center"/>
    </xf>
    <xf numFmtId="0" fontId="1" fillId="2" borderId="10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Continuous" vertical="center"/>
    </xf>
    <xf numFmtId="178" fontId="17" fillId="0" borderId="0" xfId="8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181" fontId="1" fillId="2" borderId="0" xfId="0" applyNumberFormat="1" applyFont="1" applyFill="1" applyAlignment="1" applyProtection="1">
      <alignment horizontal="center" vertical="center"/>
    </xf>
    <xf numFmtId="177" fontId="1" fillId="2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/>
    <xf numFmtId="179" fontId="1" fillId="0" borderId="1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180" fontId="10" fillId="0" borderId="1" xfId="0" applyNumberFormat="1" applyFont="1" applyFill="1" applyBorder="1" applyAlignment="1" applyProtection="1">
      <alignment horizontal="right" vertical="center"/>
    </xf>
    <xf numFmtId="180" fontId="11" fillId="0" borderId="11" xfId="0" applyNumberFormat="1" applyFont="1" applyFill="1" applyBorder="1" applyAlignment="1" applyProtection="1">
      <alignment horizontal="right" vertical="center"/>
    </xf>
    <xf numFmtId="180" fontId="10" fillId="0" borderId="12" xfId="0" applyNumberFormat="1" applyFont="1" applyFill="1" applyBorder="1" applyAlignment="1" applyProtection="1">
      <alignment horizontal="right" vertical="center"/>
    </xf>
    <xf numFmtId="180" fontId="10" fillId="0" borderId="1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right"/>
    </xf>
    <xf numFmtId="49" fontId="1" fillId="0" borderId="0" xfId="0" applyNumberFormat="1" applyFont="1" applyFill="1" applyAlignment="1">
      <alignment horizontal="left" vertical="center"/>
    </xf>
    <xf numFmtId="181" fontId="17" fillId="0" borderId="0" xfId="0" applyNumberFormat="1" applyFont="1" applyFill="1" applyAlignment="1" applyProtection="1">
      <alignment horizontal="centerContinuous" vertical="center"/>
    </xf>
    <xf numFmtId="181" fontId="9" fillId="2" borderId="0" xfId="0" applyNumberFormat="1" applyFont="1" applyFill="1" applyAlignment="1" applyProtection="1">
      <alignment horizontal="centerContinuous" vertical="center"/>
    </xf>
    <xf numFmtId="181" fontId="9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 wrapText="1"/>
    </xf>
    <xf numFmtId="183" fontId="1" fillId="2" borderId="0" xfId="0" applyNumberFormat="1" applyFont="1" applyFill="1" applyAlignment="1" applyProtection="1">
      <alignment horizontal="right" vertical="center" wrapText="1"/>
    </xf>
    <xf numFmtId="183" fontId="1" fillId="2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2" xfId="0" applyNumberFormat="1" applyFont="1" applyFill="1" applyBorder="1" applyAlignment="1" applyProtection="1">
      <alignment horizontal="center" vertical="center" wrapText="1"/>
    </xf>
    <xf numFmtId="183" fontId="1" fillId="0" borderId="5" xfId="0" applyNumberFormat="1" applyFont="1" applyFill="1" applyBorder="1" applyAlignment="1" applyProtection="1">
      <alignment horizontal="center" vertical="center" wrapText="1"/>
    </xf>
    <xf numFmtId="183" fontId="1" fillId="0" borderId="10" xfId="0" applyNumberFormat="1" applyFont="1" applyFill="1" applyBorder="1" applyAlignment="1" applyProtection="1">
      <alignment horizontal="center" vertical="center" wrapText="1"/>
    </xf>
    <xf numFmtId="183" fontId="1" fillId="0" borderId="4" xfId="0" applyNumberFormat="1" applyFont="1" applyFill="1" applyBorder="1" applyAlignment="1" applyProtection="1">
      <alignment horizontal="centerContinuous" vertical="center"/>
    </xf>
    <xf numFmtId="183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83" fontId="1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0" fillId="0" borderId="4" xfId="0" applyBorder="1"/>
    <xf numFmtId="178" fontId="1" fillId="0" borderId="4" xfId="0" applyNumberFormat="1" applyFont="1" applyFill="1" applyBorder="1" applyAlignment="1">
      <alignment vertical="center"/>
    </xf>
    <xf numFmtId="183" fontId="1" fillId="0" borderId="10" xfId="0" applyNumberFormat="1" applyFont="1" applyFill="1" applyBorder="1" applyAlignment="1" applyProtection="1">
      <alignment horizontal="centerContinuous" vertical="center"/>
    </xf>
    <xf numFmtId="183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1" fillId="0" borderId="9" xfId="0" applyNumberFormat="1" applyFont="1" applyFill="1" applyBorder="1" applyAlignment="1" applyProtection="1">
      <alignment horizontal="right" vertical="center"/>
    </xf>
    <xf numFmtId="180" fontId="11" fillId="0" borderId="1" xfId="0" applyNumberFormat="1" applyFont="1" applyFill="1" applyBorder="1" applyAlignment="1" applyProtection="1">
      <alignment horizontal="right" vertical="center"/>
    </xf>
    <xf numFmtId="181" fontId="9" fillId="2" borderId="0" xfId="0" applyNumberFormat="1" applyFont="1" applyFill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 applyProtection="1">
      <alignment vertical="center"/>
    </xf>
    <xf numFmtId="0" fontId="1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/>
    </xf>
    <xf numFmtId="4" fontId="1" fillId="0" borderId="0" xfId="0" applyNumberFormat="1" applyFont="1" applyFill="1" applyAlignment="1">
      <alignment vertical="center"/>
    </xf>
    <xf numFmtId="0" fontId="0" fillId="0" borderId="0" xfId="0" applyBorder="1"/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0" fillId="2" borderId="0" xfId="0" applyFill="1"/>
    <xf numFmtId="182" fontId="22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topLeftCell="A64" workbookViewId="0">
      <selection activeCell="C5" sqref="C5"/>
    </sheetView>
  </sheetViews>
  <sheetFormatPr defaultColWidth="6.83333333333333" defaultRowHeight="12.75" customHeight="1"/>
  <cols>
    <col min="1" max="1" width="23.1666666666667" customWidth="1"/>
    <col min="2" max="2" width="122.166666666667" customWidth="1"/>
    <col min="3" max="3" width="29.1666666666667" customWidth="1"/>
    <col min="4" max="4" width="12.5" customWidth="1"/>
  </cols>
  <sheetData>
    <row r="1" ht="9.75" customHeight="1" spans="2:2">
      <c r="B1" s="236"/>
    </row>
    <row r="2" ht="107.25" customHeight="1" spans="1:4">
      <c r="A2" s="237" t="s">
        <v>0</v>
      </c>
      <c r="B2" s="237"/>
      <c r="C2" s="237"/>
      <c r="D2" s="237"/>
    </row>
    <row r="3" ht="93.75" customHeight="1" spans="2:2">
      <c r="B3" s="238" t="s">
        <v>1</v>
      </c>
    </row>
    <row r="4" ht="87.75" customHeight="1" spans="3:3">
      <c r="C4" s="2"/>
    </row>
    <row r="5" ht="112.5" customHeight="1" spans="2:13">
      <c r="B5" s="239" t="s">
        <v>2</v>
      </c>
      <c r="M5" s="240"/>
    </row>
    <row r="6" ht="70.5" customHeight="1" spans="2:20">
      <c r="B6" s="239" t="s">
        <v>3</v>
      </c>
      <c r="D6" s="2"/>
      <c r="E6" s="2"/>
      <c r="R6" s="2"/>
      <c r="S6" s="2"/>
      <c r="T6" s="2"/>
    </row>
    <row r="7" customHeight="1" spans="2:20">
      <c r="B7" s="236"/>
      <c r="E7" s="2"/>
      <c r="S7" s="2"/>
      <c r="T7" s="2"/>
    </row>
    <row r="8" customHeight="1" spans="2:21">
      <c r="B8" s="236"/>
      <c r="E8" s="2"/>
      <c r="L8" s="2"/>
      <c r="U8" s="2"/>
    </row>
    <row r="9" customHeight="1" spans="2:21">
      <c r="B9" s="236"/>
      <c r="E9" s="2"/>
      <c r="F9" s="2"/>
      <c r="H9" s="2"/>
      <c r="I9" s="241">
        <v>0</v>
      </c>
      <c r="U9" s="242"/>
    </row>
    <row r="10" customHeight="1" spans="2:8">
      <c r="B10" s="236"/>
      <c r="F10" s="2"/>
      <c r="G10" s="2"/>
      <c r="H10" s="2"/>
    </row>
    <row r="11" customHeight="1" spans="2:2">
      <c r="B11" s="236"/>
    </row>
    <row r="12" customHeight="1" spans="2:2">
      <c r="B12" s="236"/>
    </row>
    <row r="13" customHeight="1" spans="2:2">
      <c r="B13" s="236"/>
    </row>
    <row r="14" customHeight="1" spans="2:2">
      <c r="B14" s="236"/>
    </row>
  </sheetData>
  <mergeCells count="1">
    <mergeCell ref="A2:D2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46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showGridLines="0" showZeros="0" workbookViewId="0">
      <selection activeCell="B1" sqref="B1"/>
    </sheetView>
  </sheetViews>
  <sheetFormatPr defaultColWidth="9.16666666666667" defaultRowHeight="18" customHeight="1"/>
  <cols>
    <col min="1" max="1" width="9.83333333333333" style="3" customWidth="1"/>
    <col min="2" max="2" width="34" style="4" customWidth="1"/>
    <col min="3" max="3" width="18" style="5" customWidth="1"/>
    <col min="4" max="9" width="11.6666666666667" style="5" customWidth="1"/>
    <col min="10" max="10" width="11.6666666666667" style="6" customWidth="1"/>
    <col min="11" max="18" width="11.6666666666667" style="7" customWidth="1"/>
    <col min="19" max="248" width="9" style="7" customWidth="1"/>
  </cols>
  <sheetData>
    <row r="1" s="1" customFormat="1" customHeight="1" spans="1:18">
      <c r="A1" s="8"/>
      <c r="B1" s="8"/>
      <c r="C1" s="8"/>
      <c r="D1" s="8"/>
      <c r="E1" s="8"/>
      <c r="F1" s="8"/>
      <c r="G1" s="8"/>
      <c r="H1" s="8"/>
      <c r="I1" s="8"/>
      <c r="J1" s="28"/>
      <c r="K1" s="29"/>
      <c r="R1" s="29" t="s">
        <v>384</v>
      </c>
    </row>
    <row r="2" customHeight="1" spans="1:18">
      <c r="A2" s="9" t="s">
        <v>385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customHeight="1" spans="1:18">
      <c r="A3" s="10"/>
      <c r="B3" s="10"/>
      <c r="C3" s="10"/>
      <c r="D3" s="10"/>
      <c r="E3" s="10"/>
      <c r="F3" s="10"/>
      <c r="G3" s="10"/>
      <c r="H3" s="10"/>
      <c r="I3" s="10"/>
      <c r="J3" s="30"/>
      <c r="R3" s="7" t="s">
        <v>7</v>
      </c>
    </row>
    <row r="4" customHeight="1" spans="1:18">
      <c r="A4" s="11" t="s">
        <v>80</v>
      </c>
      <c r="B4" s="11" t="s">
        <v>386</v>
      </c>
      <c r="C4" s="12" t="s">
        <v>212</v>
      </c>
      <c r="D4" s="13" t="s">
        <v>213</v>
      </c>
      <c r="E4" s="13"/>
      <c r="F4" s="13"/>
      <c r="G4" s="14"/>
      <c r="H4" s="13" t="s">
        <v>214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38.45" customHeight="1" spans="1:18">
      <c r="A5" s="11"/>
      <c r="B5" s="11"/>
      <c r="C5" s="12"/>
      <c r="D5" s="15" t="s">
        <v>212</v>
      </c>
      <c r="E5" s="15" t="s">
        <v>218</v>
      </c>
      <c r="F5" s="15" t="s">
        <v>376</v>
      </c>
      <c r="G5" s="15" t="s">
        <v>220</v>
      </c>
      <c r="H5" s="15" t="s">
        <v>212</v>
      </c>
      <c r="I5" s="15" t="s">
        <v>218</v>
      </c>
      <c r="J5" s="15" t="s">
        <v>220</v>
      </c>
      <c r="K5" s="15" t="s">
        <v>377</v>
      </c>
      <c r="L5" s="15" t="s">
        <v>221</v>
      </c>
      <c r="M5" s="15" t="s">
        <v>222</v>
      </c>
      <c r="N5" s="15" t="s">
        <v>223</v>
      </c>
      <c r="O5" s="15" t="s">
        <v>224</v>
      </c>
      <c r="P5" s="15" t="s">
        <v>225</v>
      </c>
      <c r="Q5" s="15" t="s">
        <v>226</v>
      </c>
      <c r="R5" s="15" t="s">
        <v>227</v>
      </c>
    </row>
    <row r="6" customHeight="1" spans="1:18">
      <c r="A6" s="16" t="s">
        <v>102</v>
      </c>
      <c r="B6" s="16" t="s">
        <v>102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6">
        <v>14</v>
      </c>
      <c r="Q6" s="16">
        <v>15</v>
      </c>
      <c r="R6" s="16">
        <v>16</v>
      </c>
    </row>
    <row r="7" s="2" customFormat="1" customHeight="1" spans="1:19">
      <c r="A7" s="17" t="s">
        <v>103</v>
      </c>
      <c r="B7" s="18" t="s">
        <v>231</v>
      </c>
      <c r="C7" s="19" t="s">
        <v>92</v>
      </c>
      <c r="D7" s="20" t="s">
        <v>387</v>
      </c>
      <c r="E7" s="21" t="s">
        <v>388</v>
      </c>
      <c r="F7" s="21" t="s">
        <v>389</v>
      </c>
      <c r="G7" s="21" t="s">
        <v>390</v>
      </c>
      <c r="H7" s="19" t="s">
        <v>391</v>
      </c>
      <c r="I7" s="20" t="s">
        <v>392</v>
      </c>
      <c r="J7" s="21" t="s">
        <v>393</v>
      </c>
      <c r="K7" s="21" t="s">
        <v>394</v>
      </c>
      <c r="L7" s="21" t="s">
        <v>395</v>
      </c>
      <c r="M7" s="21" t="s">
        <v>396</v>
      </c>
      <c r="N7" s="21" t="s">
        <v>397</v>
      </c>
      <c r="O7" s="21" t="s">
        <v>398</v>
      </c>
      <c r="P7" s="21" t="s">
        <v>399</v>
      </c>
      <c r="Q7" s="21" t="s">
        <v>400</v>
      </c>
      <c r="R7" s="19" t="s">
        <v>401</v>
      </c>
      <c r="S7" s="35"/>
    </row>
    <row r="8" customHeight="1" spans="1:18">
      <c r="A8" s="22"/>
      <c r="B8" s="23"/>
      <c r="C8" s="24"/>
      <c r="D8" s="24"/>
      <c r="E8" s="24"/>
      <c r="F8" s="24"/>
      <c r="G8" s="24"/>
      <c r="H8" s="24"/>
      <c r="I8" s="24"/>
      <c r="J8" s="31"/>
      <c r="K8" s="32"/>
      <c r="L8" s="32"/>
      <c r="M8" s="32"/>
      <c r="N8" s="32"/>
      <c r="O8" s="32"/>
      <c r="P8" s="32"/>
      <c r="Q8" s="32"/>
      <c r="R8" s="32"/>
    </row>
    <row r="9" customHeight="1" spans="1:18">
      <c r="A9" s="22"/>
      <c r="B9" s="23"/>
      <c r="C9" s="24"/>
      <c r="D9" s="25"/>
      <c r="E9" s="24"/>
      <c r="F9" s="25"/>
      <c r="G9" s="25"/>
      <c r="H9" s="24"/>
      <c r="I9" s="24"/>
      <c r="J9" s="31"/>
      <c r="K9" s="32"/>
      <c r="L9" s="33"/>
      <c r="M9" s="33"/>
      <c r="N9" s="33"/>
      <c r="O9" s="33"/>
      <c r="P9" s="33"/>
      <c r="Q9" s="32"/>
      <c r="R9" s="33"/>
    </row>
    <row r="10" customHeight="1" spans="1:18">
      <c r="A10" s="22"/>
      <c r="B10" s="23"/>
      <c r="C10" s="24"/>
      <c r="D10" s="24"/>
      <c r="E10" s="25"/>
      <c r="F10" s="25"/>
      <c r="G10" s="25"/>
      <c r="H10" s="24"/>
      <c r="I10" s="24"/>
      <c r="J10" s="31"/>
      <c r="K10" s="32"/>
      <c r="L10" s="33"/>
      <c r="M10" s="33"/>
      <c r="N10" s="33"/>
      <c r="O10" s="33"/>
      <c r="P10" s="33"/>
      <c r="Q10" s="32"/>
      <c r="R10" s="33"/>
    </row>
    <row r="11" customHeight="1" spans="1:18">
      <c r="A11" s="22"/>
      <c r="B11" s="23"/>
      <c r="C11" s="25"/>
      <c r="D11" s="24"/>
      <c r="E11" s="24"/>
      <c r="F11" s="25"/>
      <c r="G11" s="25"/>
      <c r="H11" s="24"/>
      <c r="I11" s="24"/>
      <c r="J11" s="31"/>
      <c r="K11" s="33"/>
      <c r="L11" s="33"/>
      <c r="M11" s="33"/>
      <c r="N11" s="33"/>
      <c r="O11" s="33"/>
      <c r="P11" s="33"/>
      <c r="Q11" s="32"/>
      <c r="R11" s="33"/>
    </row>
    <row r="12" customHeight="1" spans="1:18">
      <c r="A12" s="22"/>
      <c r="B12" s="26"/>
      <c r="C12" s="25"/>
      <c r="D12" s="25"/>
      <c r="E12" s="25"/>
      <c r="F12" s="25"/>
      <c r="G12" s="25"/>
      <c r="H12" s="25"/>
      <c r="I12" s="24"/>
      <c r="J12" s="31"/>
      <c r="K12" s="33"/>
      <c r="L12" s="33"/>
      <c r="M12" s="33"/>
      <c r="N12" s="33"/>
      <c r="O12" s="33"/>
      <c r="P12" s="32"/>
      <c r="Q12" s="32"/>
      <c r="R12" s="33"/>
    </row>
    <row r="13" customHeight="1" spans="1:18">
      <c r="A13" s="27"/>
      <c r="B13" s="23"/>
      <c r="C13" s="25"/>
      <c r="D13" s="25"/>
      <c r="E13" s="25"/>
      <c r="F13" s="25"/>
      <c r="G13" s="25"/>
      <c r="H13" s="25"/>
      <c r="I13" s="25"/>
      <c r="J13" s="34"/>
      <c r="K13" s="33"/>
      <c r="L13" s="33"/>
      <c r="M13" s="33"/>
      <c r="N13" s="33"/>
      <c r="O13" s="33"/>
      <c r="P13" s="32"/>
      <c r="Q13" s="32"/>
      <c r="R13" s="33"/>
    </row>
    <row r="14" customHeight="1" spans="1:18">
      <c r="A14" s="27"/>
      <c r="B14" s="23"/>
      <c r="C14" s="25"/>
      <c r="D14" s="25"/>
      <c r="E14" s="25"/>
      <c r="F14" s="25"/>
      <c r="G14" s="24"/>
      <c r="H14" s="25"/>
      <c r="I14" s="25"/>
      <c r="J14" s="34"/>
      <c r="K14" s="33"/>
      <c r="L14" s="33"/>
      <c r="M14" s="33"/>
      <c r="N14" s="33"/>
      <c r="O14" s="33"/>
      <c r="P14" s="32"/>
      <c r="Q14" s="32"/>
      <c r="R14" s="33"/>
    </row>
    <row r="15" customHeight="1" spans="1:18">
      <c r="A15" s="27"/>
      <c r="B15" s="23"/>
      <c r="C15" s="25"/>
      <c r="D15" s="25"/>
      <c r="E15" s="25"/>
      <c r="F15" s="25"/>
      <c r="G15" s="25"/>
      <c r="H15" s="25"/>
      <c r="I15" s="25"/>
      <c r="J15" s="34"/>
      <c r="K15" s="33"/>
      <c r="L15" s="33"/>
      <c r="M15" s="33"/>
      <c r="N15" s="33"/>
      <c r="O15" s="33"/>
      <c r="P15" s="33"/>
      <c r="Q15" s="33"/>
      <c r="R15" s="33"/>
    </row>
    <row r="16" customHeight="1" spans="1:18">
      <c r="A16" s="27"/>
      <c r="B16" s="26"/>
      <c r="C16" s="25"/>
      <c r="D16" s="25"/>
      <c r="E16" s="25"/>
      <c r="F16" s="25"/>
      <c r="G16" s="25"/>
      <c r="H16" s="25"/>
      <c r="I16" s="25"/>
      <c r="J16" s="34"/>
      <c r="K16" s="33"/>
      <c r="L16" s="33"/>
      <c r="M16" s="33"/>
      <c r="N16" s="33"/>
      <c r="O16" s="33"/>
      <c r="P16" s="33"/>
      <c r="Q16" s="33"/>
      <c r="R16" s="33"/>
    </row>
    <row r="17" customHeight="1" spans="1:18">
      <c r="A17" s="27"/>
      <c r="B17" s="26"/>
      <c r="C17" s="25"/>
      <c r="D17" s="25"/>
      <c r="E17" s="25"/>
      <c r="F17" s="25"/>
      <c r="G17" s="25"/>
      <c r="H17" s="25"/>
      <c r="I17" s="25"/>
      <c r="J17" s="34"/>
      <c r="K17" s="33"/>
      <c r="L17" s="33"/>
      <c r="M17" s="33"/>
      <c r="N17" s="33"/>
      <c r="O17" s="33"/>
      <c r="P17" s="33"/>
      <c r="Q17" s="33"/>
      <c r="R17" s="33"/>
    </row>
    <row r="18" customHeight="1" spans="1:18">
      <c r="A18" s="27"/>
      <c r="B18" s="26"/>
      <c r="C18" s="25"/>
      <c r="D18" s="25"/>
      <c r="E18" s="25"/>
      <c r="F18" s="25"/>
      <c r="G18" s="25"/>
      <c r="H18" s="25"/>
      <c r="I18" s="25"/>
      <c r="J18" s="34"/>
      <c r="K18" s="33"/>
      <c r="L18" s="33"/>
      <c r="M18" s="33"/>
      <c r="N18" s="33"/>
      <c r="O18" s="33"/>
      <c r="P18" s="33"/>
      <c r="Q18" s="33"/>
      <c r="R18" s="33"/>
    </row>
    <row r="19" customHeight="1" spans="1:18">
      <c r="A19" s="27"/>
      <c r="B19" s="26"/>
      <c r="C19" s="25"/>
      <c r="D19" s="25"/>
      <c r="E19" s="25"/>
      <c r="F19" s="25"/>
      <c r="G19" s="25"/>
      <c r="H19" s="25"/>
      <c r="I19" s="25"/>
      <c r="J19" s="34"/>
      <c r="K19" s="33"/>
      <c r="L19" s="33"/>
      <c r="M19" s="33"/>
      <c r="N19" s="33"/>
      <c r="O19" s="33"/>
      <c r="P19" s="33"/>
      <c r="Q19" s="33"/>
      <c r="R19" s="33"/>
    </row>
    <row r="20" customHeight="1" spans="1:18">
      <c r="A20" s="27"/>
      <c r="B20" s="26"/>
      <c r="C20" s="25"/>
      <c r="D20" s="25"/>
      <c r="E20" s="25"/>
      <c r="F20" s="25"/>
      <c r="G20" s="25"/>
      <c r="H20" s="25"/>
      <c r="I20" s="25"/>
      <c r="J20" s="34"/>
      <c r="K20" s="33"/>
      <c r="L20" s="33"/>
      <c r="M20" s="33"/>
      <c r="N20" s="33"/>
      <c r="O20" s="33"/>
      <c r="P20" s="33"/>
      <c r="Q20" s="33"/>
      <c r="R20" s="33"/>
    </row>
    <row r="21" customHeight="1" spans="1:18">
      <c r="A21" s="27"/>
      <c r="B21" s="26"/>
      <c r="C21" s="25"/>
      <c r="D21" s="25"/>
      <c r="E21" s="25"/>
      <c r="F21" s="25"/>
      <c r="G21" s="25"/>
      <c r="H21" s="25"/>
      <c r="I21" s="25"/>
      <c r="J21" s="34"/>
      <c r="K21" s="33"/>
      <c r="L21" s="33"/>
      <c r="M21" s="33"/>
      <c r="N21" s="33"/>
      <c r="O21" s="33"/>
      <c r="P21" s="33"/>
      <c r="Q21" s="33"/>
      <c r="R21" s="33"/>
    </row>
    <row r="22" customHeight="1" spans="1:18">
      <c r="A22" s="27"/>
      <c r="B22" s="26"/>
      <c r="C22" s="25"/>
      <c r="D22" s="25"/>
      <c r="E22" s="25"/>
      <c r="F22" s="25"/>
      <c r="G22" s="25"/>
      <c r="H22" s="25"/>
      <c r="I22" s="25"/>
      <c r="J22" s="34"/>
      <c r="K22" s="33"/>
      <c r="L22" s="33"/>
      <c r="M22" s="33"/>
      <c r="N22" s="33"/>
      <c r="O22" s="33"/>
      <c r="P22" s="33"/>
      <c r="Q22" s="33"/>
      <c r="R22" s="33"/>
    </row>
    <row r="23" customHeight="1" spans="1:18">
      <c r="A23" s="27"/>
      <c r="B23" s="26"/>
      <c r="C23" s="25"/>
      <c r="D23" s="25"/>
      <c r="E23" s="25"/>
      <c r="F23" s="25"/>
      <c r="G23" s="25"/>
      <c r="H23" s="25"/>
      <c r="I23" s="25"/>
      <c r="J23" s="34"/>
      <c r="K23" s="33"/>
      <c r="L23" s="33"/>
      <c r="M23" s="33"/>
      <c r="N23" s="33"/>
      <c r="O23" s="33"/>
      <c r="P23" s="33"/>
      <c r="Q23" s="33"/>
      <c r="R23" s="33"/>
    </row>
    <row r="24" customHeight="1" spans="1:18">
      <c r="A24" s="27"/>
      <c r="B24" s="26"/>
      <c r="C24" s="25"/>
      <c r="D24" s="25"/>
      <c r="E24" s="25"/>
      <c r="F24" s="25"/>
      <c r="G24" s="25"/>
      <c r="H24" s="25"/>
      <c r="I24" s="25"/>
      <c r="J24" s="34"/>
      <c r="K24" s="33"/>
      <c r="L24" s="33"/>
      <c r="M24" s="33"/>
      <c r="N24" s="33"/>
      <c r="O24" s="33"/>
      <c r="P24" s="33"/>
      <c r="Q24" s="33"/>
      <c r="R24" s="33"/>
    </row>
    <row r="25" customHeight="1" spans="1:18">
      <c r="A25" s="27"/>
      <c r="B25" s="26"/>
      <c r="C25" s="25"/>
      <c r="D25" s="25"/>
      <c r="E25" s="25"/>
      <c r="F25" s="25"/>
      <c r="G25" s="25"/>
      <c r="H25" s="25"/>
      <c r="I25" s="25"/>
      <c r="J25" s="34"/>
      <c r="K25" s="33"/>
      <c r="L25" s="33"/>
      <c r="M25" s="33"/>
      <c r="N25" s="33"/>
      <c r="O25" s="33"/>
      <c r="P25" s="33"/>
      <c r="Q25" s="33"/>
      <c r="R25" s="33"/>
    </row>
    <row r="26" customHeight="1" spans="1:18">
      <c r="A26" s="27"/>
      <c r="B26" s="26"/>
      <c r="C26" s="25"/>
      <c r="D26" s="25"/>
      <c r="E26" s="25"/>
      <c r="F26" s="25"/>
      <c r="G26" s="25"/>
      <c r="H26" s="25"/>
      <c r="I26" s="25"/>
      <c r="J26" s="34"/>
      <c r="K26" s="33"/>
      <c r="L26" s="33"/>
      <c r="M26" s="33"/>
      <c r="N26" s="33"/>
      <c r="O26" s="33"/>
      <c r="P26" s="33"/>
      <c r="Q26" s="33"/>
      <c r="R26" s="33"/>
    </row>
    <row r="27" customHeight="1" spans="1:18">
      <c r="A27" s="27"/>
      <c r="B27" s="26"/>
      <c r="C27" s="25"/>
      <c r="D27" s="25"/>
      <c r="E27" s="25"/>
      <c r="F27" s="25"/>
      <c r="G27" s="25"/>
      <c r="H27" s="25"/>
      <c r="I27" s="25"/>
      <c r="J27" s="34"/>
      <c r="K27" s="33"/>
      <c r="L27" s="33"/>
      <c r="M27" s="33"/>
      <c r="N27" s="33"/>
      <c r="O27" s="33"/>
      <c r="P27" s="33"/>
      <c r="Q27" s="33"/>
      <c r="R27" s="33"/>
    </row>
    <row r="28" customHeight="1" spans="1:18">
      <c r="A28" s="27"/>
      <c r="B28" s="26"/>
      <c r="C28" s="25"/>
      <c r="D28" s="25"/>
      <c r="E28" s="25"/>
      <c r="F28" s="25"/>
      <c r="G28" s="25"/>
      <c r="H28" s="25"/>
      <c r="I28" s="25"/>
      <c r="J28" s="34"/>
      <c r="K28" s="33"/>
      <c r="L28" s="33"/>
      <c r="M28" s="33"/>
      <c r="N28" s="33"/>
      <c r="O28" s="33"/>
      <c r="P28" s="33"/>
      <c r="Q28" s="33"/>
      <c r="R28" s="33"/>
    </row>
  </sheetData>
  <mergeCells count="6">
    <mergeCell ref="A2:R2"/>
    <mergeCell ref="D4:G4"/>
    <mergeCell ref="H4:R4"/>
    <mergeCell ref="A4:A5"/>
    <mergeCell ref="B4:B5"/>
    <mergeCell ref="C4:C5"/>
  </mergeCells>
  <printOptions horizontalCentered="1"/>
  <pageMargins left="0.393055555555556" right="0.393055555555556" top="0.590277777777778" bottom="0.707638888888889" header="0.511805555555556" footer="0.511805555555556"/>
  <pageSetup paperSize="9" scale="67" fitToHeight="1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7"/>
  <sheetViews>
    <sheetView showGridLines="0" showZeros="0" topLeftCell="A4" workbookViewId="0">
      <selection activeCell="J33" sqref="J33"/>
    </sheetView>
  </sheetViews>
  <sheetFormatPr defaultColWidth="9.16666666666667" defaultRowHeight="18" customHeight="1"/>
  <cols>
    <col min="1" max="1" width="39.5" style="35" customWidth="1"/>
    <col min="2" max="2" width="18.3333333333333" style="35" customWidth="1"/>
    <col min="3" max="3" width="33.3333333333333" style="35" customWidth="1"/>
    <col min="4" max="4" width="18.5" style="35" customWidth="1"/>
    <col min="5" max="5" width="27" style="35" customWidth="1"/>
    <col min="6" max="6" width="14.6666666666667" style="35" customWidth="1"/>
    <col min="7" max="157" width="9" style="35" customWidth="1"/>
    <col min="158" max="16384" width="9.16666666666667" style="223"/>
  </cols>
  <sheetData>
    <row r="1" ht="18.75" customHeight="1" spans="1:6">
      <c r="A1" s="224"/>
      <c r="B1" s="113"/>
      <c r="C1" s="113"/>
      <c r="D1" s="113"/>
      <c r="F1" s="113" t="s">
        <v>4</v>
      </c>
    </row>
    <row r="2" customHeight="1" spans="1:6">
      <c r="A2" s="225" t="s">
        <v>5</v>
      </c>
      <c r="B2" s="225"/>
      <c r="C2" s="225"/>
      <c r="D2" s="225"/>
      <c r="E2" s="225"/>
      <c r="F2" s="225"/>
    </row>
    <row r="3" customHeight="1" spans="1:6">
      <c r="A3" s="226" t="s">
        <v>6</v>
      </c>
      <c r="B3" s="166"/>
      <c r="C3" s="166"/>
      <c r="D3" s="113"/>
      <c r="F3" s="113" t="s">
        <v>7</v>
      </c>
    </row>
    <row r="4" customHeight="1" spans="1:6">
      <c r="A4" s="227" t="s">
        <v>8</v>
      </c>
      <c r="B4" s="162"/>
      <c r="C4" s="162" t="s">
        <v>9</v>
      </c>
      <c r="D4" s="162"/>
      <c r="E4" s="228" t="s">
        <v>10</v>
      </c>
      <c r="F4" s="228"/>
    </row>
    <row r="5" customHeight="1" spans="1:6">
      <c r="A5" s="202" t="s">
        <v>11</v>
      </c>
      <c r="B5" s="228" t="s">
        <v>12</v>
      </c>
      <c r="C5" s="228" t="s">
        <v>13</v>
      </c>
      <c r="D5" s="228" t="s">
        <v>12</v>
      </c>
      <c r="E5" s="228" t="s">
        <v>13</v>
      </c>
      <c r="F5" s="228" t="s">
        <v>12</v>
      </c>
    </row>
    <row r="6" customHeight="1" spans="1:6">
      <c r="A6" s="229" t="s">
        <v>14</v>
      </c>
      <c r="B6" s="61">
        <v>15104241</v>
      </c>
      <c r="C6" s="129" t="s">
        <v>15</v>
      </c>
      <c r="D6" s="61">
        <f>SUM(D7:D9)</f>
        <v>13434241</v>
      </c>
      <c r="E6" s="32" t="s">
        <v>16</v>
      </c>
      <c r="F6" s="32">
        <v>6132235</v>
      </c>
    </row>
    <row r="7" customHeight="1" spans="1:6">
      <c r="A7" s="229" t="s">
        <v>17</v>
      </c>
      <c r="B7" s="61">
        <v>15104241</v>
      </c>
      <c r="C7" s="230" t="s">
        <v>18</v>
      </c>
      <c r="D7" s="32">
        <v>10993457</v>
      </c>
      <c r="E7" s="32" t="s">
        <v>19</v>
      </c>
      <c r="F7" s="61"/>
    </row>
    <row r="8" customHeight="1" spans="1:6">
      <c r="A8" s="231" t="s">
        <v>20</v>
      </c>
      <c r="B8" s="61"/>
      <c r="C8" s="230" t="s">
        <v>21</v>
      </c>
      <c r="D8" s="32">
        <v>470136</v>
      </c>
      <c r="E8" s="32" t="s">
        <v>22</v>
      </c>
      <c r="F8" s="61"/>
    </row>
    <row r="9" customHeight="1" spans="1:6">
      <c r="A9" s="229" t="s">
        <v>23</v>
      </c>
      <c r="B9" s="61"/>
      <c r="C9" s="230" t="s">
        <v>24</v>
      </c>
      <c r="D9" s="32">
        <v>1970648</v>
      </c>
      <c r="E9" s="32" t="s">
        <v>25</v>
      </c>
      <c r="F9" s="32">
        <v>2275430</v>
      </c>
    </row>
    <row r="10" customHeight="1" spans="1:6">
      <c r="A10" s="229" t="s">
        <v>26</v>
      </c>
      <c r="B10" s="61"/>
      <c r="C10" s="230" t="s">
        <v>27</v>
      </c>
      <c r="D10" s="61">
        <f>SUM(D11:D13)</f>
        <v>1670000</v>
      </c>
      <c r="E10" s="32" t="s">
        <v>28</v>
      </c>
      <c r="F10" s="61"/>
    </row>
    <row r="11" customHeight="1" spans="1:6">
      <c r="A11" s="229" t="s">
        <v>29</v>
      </c>
      <c r="B11" s="61"/>
      <c r="C11" s="230" t="s">
        <v>18</v>
      </c>
      <c r="D11" s="61"/>
      <c r="E11" s="32" t="s">
        <v>30</v>
      </c>
      <c r="F11" s="61"/>
    </row>
    <row r="12" customHeight="1" spans="1:6">
      <c r="A12" s="229" t="s">
        <v>31</v>
      </c>
      <c r="B12" s="61"/>
      <c r="C12" s="230" t="s">
        <v>32</v>
      </c>
      <c r="D12" s="61">
        <f>1520000+150000</f>
        <v>1670000</v>
      </c>
      <c r="E12" s="32" t="s">
        <v>33</v>
      </c>
      <c r="F12" s="32">
        <v>445527</v>
      </c>
    </row>
    <row r="13" customHeight="1" spans="1:6">
      <c r="A13" s="229" t="s">
        <v>34</v>
      </c>
      <c r="B13" s="61"/>
      <c r="C13" s="230" t="s">
        <v>24</v>
      </c>
      <c r="D13" s="61"/>
      <c r="E13" s="32" t="s">
        <v>35</v>
      </c>
      <c r="F13" s="32">
        <v>60000</v>
      </c>
    </row>
    <row r="14" customHeight="1" spans="1:6">
      <c r="A14" s="229" t="s">
        <v>36</v>
      </c>
      <c r="B14" s="61"/>
      <c r="C14" s="232" t="s">
        <v>37</v>
      </c>
      <c r="D14" s="61"/>
      <c r="E14" s="32" t="s">
        <v>38</v>
      </c>
      <c r="F14" s="32">
        <v>424912</v>
      </c>
    </row>
    <row r="15" customHeight="1" spans="1:6">
      <c r="A15" s="229" t="s">
        <v>39</v>
      </c>
      <c r="B15" s="61"/>
      <c r="C15" s="233" t="s">
        <v>40</v>
      </c>
      <c r="D15" s="61"/>
      <c r="E15" s="32" t="s">
        <v>41</v>
      </c>
      <c r="F15" s="61"/>
    </row>
    <row r="16" customHeight="1" spans="1:6">
      <c r="A16" s="229" t="s">
        <v>42</v>
      </c>
      <c r="B16" s="61"/>
      <c r="C16" s="233" t="s">
        <v>43</v>
      </c>
      <c r="D16" s="61"/>
      <c r="E16" s="32" t="s">
        <v>44</v>
      </c>
      <c r="F16" s="32">
        <v>10000</v>
      </c>
    </row>
    <row r="17" customHeight="1" spans="1:6">
      <c r="A17" s="32"/>
      <c r="B17" s="61"/>
      <c r="C17" s="233" t="s">
        <v>45</v>
      </c>
      <c r="D17" s="61"/>
      <c r="E17" s="32" t="s">
        <v>46</v>
      </c>
      <c r="F17" s="32">
        <v>5462465</v>
      </c>
    </row>
    <row r="18" customHeight="1" spans="1:6">
      <c r="A18" s="32"/>
      <c r="B18" s="61"/>
      <c r="C18" s="230" t="s">
        <v>47</v>
      </c>
      <c r="D18" s="61"/>
      <c r="E18" s="32" t="s">
        <v>48</v>
      </c>
      <c r="F18" s="61"/>
    </row>
    <row r="19" customHeight="1" spans="1:6">
      <c r="A19" s="229"/>
      <c r="B19" s="61"/>
      <c r="C19" s="230" t="s">
        <v>49</v>
      </c>
      <c r="D19" s="61"/>
      <c r="E19" s="32" t="s">
        <v>50</v>
      </c>
      <c r="F19" s="61"/>
    </row>
    <row r="20" customHeight="1" spans="1:6">
      <c r="A20" s="229"/>
      <c r="B20" s="61"/>
      <c r="C20" s="233" t="s">
        <v>51</v>
      </c>
      <c r="D20" s="61"/>
      <c r="E20" s="32" t="s">
        <v>52</v>
      </c>
      <c r="F20" s="61"/>
    </row>
    <row r="21" customHeight="1" spans="1:6">
      <c r="A21" s="229"/>
      <c r="B21" s="61"/>
      <c r="C21" s="32"/>
      <c r="D21" s="61"/>
      <c r="E21" s="32" t="s">
        <v>53</v>
      </c>
      <c r="F21" s="61"/>
    </row>
    <row r="22" customHeight="1" spans="1:6">
      <c r="A22" s="229"/>
      <c r="B22" s="61"/>
      <c r="C22" s="233"/>
      <c r="D22" s="61"/>
      <c r="E22" s="32" t="s">
        <v>54</v>
      </c>
      <c r="F22" s="61"/>
    </row>
    <row r="23" customHeight="1" spans="1:6">
      <c r="A23" s="229"/>
      <c r="B23" s="61"/>
      <c r="C23" s="233"/>
      <c r="D23" s="61"/>
      <c r="E23" s="32" t="s">
        <v>55</v>
      </c>
      <c r="F23" s="32">
        <v>293672</v>
      </c>
    </row>
    <row r="24" customHeight="1" spans="1:6">
      <c r="A24" s="229"/>
      <c r="B24" s="61"/>
      <c r="C24" s="233"/>
      <c r="D24" s="61"/>
      <c r="E24" s="32" t="s">
        <v>56</v>
      </c>
      <c r="F24" s="61"/>
    </row>
    <row r="25" customHeight="1" spans="1:6">
      <c r="A25" s="229"/>
      <c r="B25" s="61"/>
      <c r="C25" s="233"/>
      <c r="D25" s="61"/>
      <c r="E25" s="32" t="s">
        <v>57</v>
      </c>
      <c r="F25" s="61"/>
    </row>
    <row r="26" customHeight="1" spans="1:6">
      <c r="A26" s="229"/>
      <c r="B26" s="61"/>
      <c r="C26" s="233"/>
      <c r="D26" s="61"/>
      <c r="E26" s="32" t="s">
        <v>58</v>
      </c>
      <c r="F26" s="61"/>
    </row>
    <row r="27" customHeight="1" spans="1:6">
      <c r="A27" s="229"/>
      <c r="B27" s="61"/>
      <c r="C27" s="233"/>
      <c r="D27" s="61"/>
      <c r="E27" s="32" t="s">
        <v>59</v>
      </c>
      <c r="F27" s="61"/>
    </row>
    <row r="28" customHeight="1" spans="1:6">
      <c r="A28" s="229"/>
      <c r="B28" s="61"/>
      <c r="C28" s="233"/>
      <c r="D28" s="61"/>
      <c r="E28" s="32" t="s">
        <v>60</v>
      </c>
      <c r="F28" s="61"/>
    </row>
    <row r="29" customHeight="1" spans="1:6">
      <c r="A29" s="229"/>
      <c r="B29" s="61"/>
      <c r="C29" s="233"/>
      <c r="D29" s="61"/>
      <c r="E29" s="32" t="s">
        <v>61</v>
      </c>
      <c r="F29" s="61"/>
    </row>
    <row r="30" customHeight="1" spans="1:6">
      <c r="A30" s="229"/>
      <c r="B30" s="61"/>
      <c r="C30" s="233"/>
      <c r="D30" s="61"/>
      <c r="E30" s="32"/>
      <c r="F30" s="61"/>
    </row>
    <row r="31" customHeight="1" spans="1:6">
      <c r="A31" s="229"/>
      <c r="B31" s="61"/>
      <c r="C31" s="61"/>
      <c r="D31" s="61"/>
      <c r="E31" s="32"/>
      <c r="F31" s="61"/>
    </row>
    <row r="32" customHeight="1" spans="1:6">
      <c r="A32" s="229"/>
      <c r="B32" s="61"/>
      <c r="C32" s="129"/>
      <c r="D32" s="61"/>
      <c r="E32" s="234"/>
      <c r="F32" s="61"/>
    </row>
    <row r="33" customHeight="1" spans="1:6">
      <c r="A33" s="229"/>
      <c r="B33" s="61"/>
      <c r="C33" s="129"/>
      <c r="D33" s="61"/>
      <c r="E33" s="234"/>
      <c r="F33" s="61"/>
    </row>
    <row r="34" customHeight="1" spans="1:6">
      <c r="A34" s="229"/>
      <c r="B34" s="61"/>
      <c r="C34" s="230" t="s">
        <v>62</v>
      </c>
      <c r="D34" s="61"/>
      <c r="E34" s="234"/>
      <c r="F34" s="61"/>
    </row>
    <row r="35" customHeight="1" spans="1:6">
      <c r="A35" s="229"/>
      <c r="B35" s="61"/>
      <c r="C35" s="230"/>
      <c r="D35" s="61"/>
      <c r="E35" s="234"/>
      <c r="F35" s="61"/>
    </row>
    <row r="36" customHeight="1" spans="1:6">
      <c r="A36" s="202" t="s">
        <v>63</v>
      </c>
      <c r="B36" s="61">
        <f>B6</f>
        <v>15104241</v>
      </c>
      <c r="C36" s="230" t="s">
        <v>64</v>
      </c>
      <c r="D36" s="61">
        <f>SUM(D6+D10)</f>
        <v>15104241</v>
      </c>
      <c r="E36" s="177" t="s">
        <v>65</v>
      </c>
      <c r="F36" s="61">
        <f>SUM(F6:F29)</f>
        <v>15104241</v>
      </c>
    </row>
    <row r="37" customHeight="1" spans="1:6">
      <c r="A37" s="229" t="s">
        <v>66</v>
      </c>
      <c r="B37" s="61"/>
      <c r="C37" s="230" t="s">
        <v>67</v>
      </c>
      <c r="D37" s="61"/>
      <c r="E37" s="177"/>
      <c r="F37" s="61"/>
    </row>
    <row r="38" customHeight="1" spans="1:6">
      <c r="A38" s="229" t="s">
        <v>68</v>
      </c>
      <c r="B38" s="61"/>
      <c r="C38" s="230" t="s">
        <v>69</v>
      </c>
      <c r="D38" s="61"/>
      <c r="E38" s="32"/>
      <c r="F38" s="61"/>
    </row>
    <row r="39" customHeight="1" spans="1:6">
      <c r="A39" s="229" t="s">
        <v>70</v>
      </c>
      <c r="B39" s="61"/>
      <c r="C39" s="218"/>
      <c r="D39" s="61"/>
      <c r="E39" s="177" t="s">
        <v>71</v>
      </c>
      <c r="F39" s="61"/>
    </row>
    <row r="40" customHeight="1" spans="1:6">
      <c r="A40" s="229" t="s">
        <v>72</v>
      </c>
      <c r="B40" s="61"/>
      <c r="C40" s="129"/>
      <c r="D40" s="61"/>
      <c r="E40" s="32"/>
      <c r="F40" s="61"/>
    </row>
    <row r="41" s="222" customFormat="1" customHeight="1" spans="1:6">
      <c r="A41" s="231" t="s">
        <v>73</v>
      </c>
      <c r="B41" s="61"/>
      <c r="C41" s="129"/>
      <c r="D41" s="61"/>
      <c r="E41" s="231"/>
      <c r="F41" s="61"/>
    </row>
    <row r="42" customHeight="1" spans="1:6">
      <c r="A42" s="231" t="s">
        <v>74</v>
      </c>
      <c r="B42" s="61"/>
      <c r="C42" s="218"/>
      <c r="D42" s="61"/>
      <c r="E42" s="32"/>
      <c r="F42" s="61"/>
    </row>
    <row r="43" customHeight="1" spans="1:6">
      <c r="A43" s="231" t="s">
        <v>75</v>
      </c>
      <c r="B43" s="61"/>
      <c r="C43" s="218"/>
      <c r="D43" s="61"/>
      <c r="E43" s="32"/>
      <c r="F43" s="61"/>
    </row>
    <row r="44" customHeight="1" spans="1:6">
      <c r="A44" s="202" t="s">
        <v>76</v>
      </c>
      <c r="B44" s="61">
        <f>B36</f>
        <v>15104241</v>
      </c>
      <c r="C44" s="218" t="s">
        <v>77</v>
      </c>
      <c r="D44" s="61">
        <f>D36</f>
        <v>15104241</v>
      </c>
      <c r="E44" s="218" t="s">
        <v>77</v>
      </c>
      <c r="F44" s="61">
        <f>F36</f>
        <v>15104241</v>
      </c>
    </row>
    <row r="45" customHeight="1" spans="6:253">
      <c r="F45" s="23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</row>
    <row r="46" customHeight="1" spans="1:25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</row>
    <row r="47" customHeight="1" spans="1:25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</row>
  </sheetData>
  <mergeCells count="2">
    <mergeCell ref="A2:F2"/>
    <mergeCell ref="E4:F4"/>
  </mergeCells>
  <printOptions horizontalCentered="1" verticalCentered="1"/>
  <pageMargins left="0.629166666666667" right="0.629166666666667" top="0.590277777777778" bottom="0.707638888888889" header="0.511805555555556" footer="0.511805555555556"/>
  <pageSetup paperSize="9" scale="7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6"/>
  <sheetViews>
    <sheetView showGridLines="0" showZeros="0" workbookViewId="0">
      <selection activeCell="C36" sqref="C36"/>
    </sheetView>
  </sheetViews>
  <sheetFormatPr defaultColWidth="9" defaultRowHeight="18" customHeight="1"/>
  <cols>
    <col min="1" max="1" width="9.83333333333333" style="3" customWidth="1"/>
    <col min="2" max="2" width="26.5" style="4" customWidth="1"/>
    <col min="3" max="3" width="15.6666666666667" style="5" customWidth="1"/>
    <col min="4" max="8" width="16.3333333333333" style="5" customWidth="1"/>
    <col min="9" max="9" width="17.6666666666667" style="5" customWidth="1"/>
    <col min="10" max="16" width="16.3333333333333" style="5" customWidth="1"/>
    <col min="17" max="21" width="16.3333333333333" style="7" customWidth="1"/>
    <col min="22" max="16384" width="9" style="7"/>
  </cols>
  <sheetData>
    <row r="1" customHeight="1" spans="1:21">
      <c r="A1" s="195"/>
      <c r="U1" s="142" t="s">
        <v>78</v>
      </c>
    </row>
    <row r="2" customHeight="1" spans="1:21">
      <c r="A2" s="196" t="s">
        <v>79</v>
      </c>
      <c r="B2" s="197"/>
      <c r="C2" s="197"/>
      <c r="D2" s="198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221"/>
    </row>
    <row r="3" customHeight="1" spans="1:2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221"/>
    </row>
    <row r="4" customHeight="1" spans="1:21">
      <c r="A4" s="174" t="s">
        <v>6</v>
      </c>
      <c r="B4" s="199"/>
      <c r="C4" s="200"/>
      <c r="D4" s="200"/>
      <c r="E4" s="200"/>
      <c r="F4" s="200"/>
      <c r="G4" s="200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U4" s="201" t="s">
        <v>7</v>
      </c>
    </row>
    <row r="5" s="35" customFormat="1" customHeight="1" spans="1:21">
      <c r="A5" s="202" t="s">
        <v>80</v>
      </c>
      <c r="B5" s="156" t="s">
        <v>81</v>
      </c>
      <c r="C5" s="203" t="s">
        <v>82</v>
      </c>
      <c r="D5" s="204" t="s">
        <v>83</v>
      </c>
      <c r="E5" s="205"/>
      <c r="F5" s="205"/>
      <c r="G5" s="206"/>
      <c r="H5" s="207" t="s">
        <v>84</v>
      </c>
      <c r="I5" s="214"/>
      <c r="J5" s="215"/>
      <c r="K5" s="215" t="s">
        <v>85</v>
      </c>
      <c r="L5" s="215"/>
      <c r="M5" s="215"/>
      <c r="N5" s="215"/>
      <c r="O5" s="215"/>
      <c r="P5" s="203" t="s">
        <v>86</v>
      </c>
      <c r="Q5" s="203" t="s">
        <v>87</v>
      </c>
      <c r="R5" s="203" t="s">
        <v>88</v>
      </c>
      <c r="S5" s="203" t="s">
        <v>89</v>
      </c>
      <c r="T5" s="203" t="s">
        <v>90</v>
      </c>
      <c r="U5" s="203" t="s">
        <v>91</v>
      </c>
    </row>
    <row r="6" s="35" customFormat="1" customHeight="1" spans="1:21">
      <c r="A6" s="202"/>
      <c r="B6" s="156"/>
      <c r="C6" s="203"/>
      <c r="D6" s="208" t="s">
        <v>92</v>
      </c>
      <c r="E6" s="203" t="s">
        <v>93</v>
      </c>
      <c r="F6" s="203" t="s">
        <v>94</v>
      </c>
      <c r="G6" s="209" t="s">
        <v>95</v>
      </c>
      <c r="H6" s="202" t="s">
        <v>92</v>
      </c>
      <c r="I6" s="216" t="s">
        <v>96</v>
      </c>
      <c r="J6" s="210" t="s">
        <v>97</v>
      </c>
      <c r="K6" s="203" t="s">
        <v>92</v>
      </c>
      <c r="L6" s="203" t="s">
        <v>98</v>
      </c>
      <c r="M6" s="203" t="s">
        <v>99</v>
      </c>
      <c r="N6" s="203" t="s">
        <v>100</v>
      </c>
      <c r="O6" s="203" t="s">
        <v>101</v>
      </c>
      <c r="P6" s="203"/>
      <c r="Q6" s="203"/>
      <c r="R6" s="203"/>
      <c r="S6" s="203"/>
      <c r="T6" s="203"/>
      <c r="U6" s="203"/>
    </row>
    <row r="7" s="35" customFormat="1" ht="33.75" customHeight="1" spans="1:21">
      <c r="A7" s="202"/>
      <c r="B7" s="156"/>
      <c r="C7" s="203"/>
      <c r="D7" s="210"/>
      <c r="E7" s="203"/>
      <c r="F7" s="203"/>
      <c r="G7" s="209"/>
      <c r="H7" s="202"/>
      <c r="I7" s="217"/>
      <c r="J7" s="203"/>
      <c r="K7" s="203"/>
      <c r="L7" s="203"/>
      <c r="M7" s="203"/>
      <c r="N7" s="203"/>
      <c r="O7" s="203"/>
      <c r="P7" s="218"/>
      <c r="Q7" s="203"/>
      <c r="R7" s="203"/>
      <c r="S7" s="203"/>
      <c r="T7" s="203"/>
      <c r="U7" s="203"/>
    </row>
    <row r="8" s="35" customFormat="1" customHeight="1" spans="1:21">
      <c r="A8" s="211" t="s">
        <v>102</v>
      </c>
      <c r="B8" s="211" t="s">
        <v>102</v>
      </c>
      <c r="C8" s="124">
        <v>1</v>
      </c>
      <c r="D8" s="124">
        <v>2</v>
      </c>
      <c r="E8" s="124">
        <v>3</v>
      </c>
      <c r="F8" s="124">
        <v>4</v>
      </c>
      <c r="G8" s="124">
        <v>5</v>
      </c>
      <c r="H8" s="124">
        <v>6</v>
      </c>
      <c r="I8" s="124">
        <v>7</v>
      </c>
      <c r="J8" s="124">
        <v>8</v>
      </c>
      <c r="K8" s="124">
        <v>9</v>
      </c>
      <c r="L8" s="124">
        <v>10</v>
      </c>
      <c r="M8" s="124">
        <v>11</v>
      </c>
      <c r="N8" s="124">
        <v>12</v>
      </c>
      <c r="O8" s="124">
        <v>13</v>
      </c>
      <c r="P8" s="124">
        <v>14</v>
      </c>
      <c r="Q8" s="124">
        <v>15</v>
      </c>
      <c r="R8" s="124">
        <v>16</v>
      </c>
      <c r="S8" s="124">
        <v>17</v>
      </c>
      <c r="T8" s="124">
        <v>18</v>
      </c>
      <c r="U8" s="124">
        <v>19</v>
      </c>
    </row>
    <row r="9" customHeight="1" spans="1:256">
      <c r="A9" s="17" t="s">
        <v>103</v>
      </c>
      <c r="B9" s="126" t="s">
        <v>81</v>
      </c>
      <c r="C9" s="19" t="s">
        <v>82</v>
      </c>
      <c r="D9" s="135" t="s">
        <v>104</v>
      </c>
      <c r="E9" s="135" t="s">
        <v>93</v>
      </c>
      <c r="F9" s="135" t="s">
        <v>94</v>
      </c>
      <c r="G9" s="20" t="s">
        <v>95</v>
      </c>
      <c r="H9" s="19" t="s">
        <v>105</v>
      </c>
      <c r="I9" s="135" t="s">
        <v>106</v>
      </c>
      <c r="J9" s="20" t="s">
        <v>107</v>
      </c>
      <c r="K9" s="19" t="s">
        <v>108</v>
      </c>
      <c r="L9" s="135" t="s">
        <v>109</v>
      </c>
      <c r="M9" s="20" t="s">
        <v>99</v>
      </c>
      <c r="N9" s="19" t="s">
        <v>110</v>
      </c>
      <c r="O9" s="135" t="s">
        <v>101</v>
      </c>
      <c r="P9" s="135" t="s">
        <v>111</v>
      </c>
      <c r="Q9" s="135" t="s">
        <v>87</v>
      </c>
      <c r="R9" s="135" t="s">
        <v>88</v>
      </c>
      <c r="S9" s="135" t="s">
        <v>89</v>
      </c>
      <c r="T9" s="20" t="s">
        <v>90</v>
      </c>
      <c r="U9" s="19" t="s">
        <v>91</v>
      </c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customHeight="1" spans="1:256">
      <c r="A10" s="50"/>
      <c r="B10" s="53" t="s">
        <v>1</v>
      </c>
      <c r="C10" s="24">
        <f>H10+D10</f>
        <v>15104241</v>
      </c>
      <c r="D10" s="24"/>
      <c r="E10" s="24"/>
      <c r="F10" s="25"/>
      <c r="G10" s="25"/>
      <c r="H10" s="24">
        <f>I10</f>
        <v>15104241</v>
      </c>
      <c r="I10" s="97">
        <v>15104241</v>
      </c>
      <c r="J10" s="24"/>
      <c r="K10" s="129"/>
      <c r="L10" s="24"/>
      <c r="M10" s="24"/>
      <c r="N10" s="24"/>
      <c r="O10" s="25"/>
      <c r="P10" s="24"/>
      <c r="Q10" s="32"/>
      <c r="R10" s="32"/>
      <c r="S10" s="33"/>
      <c r="T10" s="32"/>
      <c r="U10" s="32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customHeight="1" spans="1:256">
      <c r="A11" s="50" t="s">
        <v>112</v>
      </c>
      <c r="B11" s="53" t="s">
        <v>113</v>
      </c>
      <c r="C11" s="24">
        <f t="shared" ref="C11:C41" si="0">H11+D11</f>
        <v>5899303</v>
      </c>
      <c r="D11" s="129"/>
      <c r="E11" s="61"/>
      <c r="F11" s="61"/>
      <c r="G11" s="61"/>
      <c r="H11" s="24">
        <f t="shared" ref="H11:H41" si="1">I11</f>
        <v>5899303</v>
      </c>
      <c r="I11" s="97">
        <v>5899303</v>
      </c>
      <c r="J11" s="61"/>
      <c r="K11" s="129"/>
      <c r="L11" s="61"/>
      <c r="M11" s="61"/>
      <c r="N11" s="61"/>
      <c r="O11" s="61"/>
      <c r="P11" s="61"/>
      <c r="Q11" s="61"/>
      <c r="R11" s="61"/>
      <c r="S11" s="61"/>
      <c r="T11" s="129"/>
      <c r="U11" s="129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customHeight="1" spans="1:256">
      <c r="A12" s="50"/>
      <c r="B12" s="53" t="s">
        <v>114</v>
      </c>
      <c r="C12" s="24">
        <f t="shared" si="0"/>
        <v>5899303</v>
      </c>
      <c r="D12" s="61"/>
      <c r="E12" s="129"/>
      <c r="F12" s="61"/>
      <c r="G12" s="61"/>
      <c r="H12" s="24">
        <f t="shared" si="1"/>
        <v>5899303</v>
      </c>
      <c r="I12" s="97">
        <v>5899303</v>
      </c>
      <c r="J12" s="61"/>
      <c r="K12" s="129"/>
      <c r="L12" s="61"/>
      <c r="M12" s="61"/>
      <c r="N12" s="61"/>
      <c r="O12" s="61"/>
      <c r="P12" s="61"/>
      <c r="Q12" s="61"/>
      <c r="R12" s="61"/>
      <c r="S12" s="61"/>
      <c r="T12" s="129"/>
      <c r="U12" s="129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256">
      <c r="A13" s="50"/>
      <c r="B13" s="53" t="s">
        <v>115</v>
      </c>
      <c r="C13" s="24">
        <f t="shared" si="0"/>
        <v>5899303</v>
      </c>
      <c r="D13" s="61"/>
      <c r="E13" s="129"/>
      <c r="F13" s="129"/>
      <c r="G13" s="61"/>
      <c r="H13" s="24">
        <f t="shared" si="1"/>
        <v>5899303</v>
      </c>
      <c r="I13" s="97">
        <v>5899303</v>
      </c>
      <c r="J13" s="61"/>
      <c r="K13" s="129"/>
      <c r="L13" s="61"/>
      <c r="M13" s="61"/>
      <c r="N13" s="61"/>
      <c r="O13" s="61"/>
      <c r="P13" s="61"/>
      <c r="Q13" s="61"/>
      <c r="R13" s="61"/>
      <c r="S13" s="61"/>
      <c r="T13" s="61"/>
      <c r="U13" s="129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 s="50" t="s">
        <v>116</v>
      </c>
      <c r="B14" s="53" t="s">
        <v>117</v>
      </c>
      <c r="C14" s="24">
        <f t="shared" si="0"/>
        <v>5899303</v>
      </c>
      <c r="D14" s="61"/>
      <c r="E14" s="129"/>
      <c r="F14" s="61"/>
      <c r="G14" s="61"/>
      <c r="H14" s="24">
        <f t="shared" si="1"/>
        <v>5899303</v>
      </c>
      <c r="I14" s="97">
        <v>5899303</v>
      </c>
      <c r="J14" s="61"/>
      <c r="K14" s="129"/>
      <c r="L14" s="61"/>
      <c r="M14" s="61"/>
      <c r="N14" s="61"/>
      <c r="O14" s="61"/>
      <c r="P14" s="61"/>
      <c r="Q14" s="61"/>
      <c r="R14" s="61"/>
      <c r="S14" s="61"/>
      <c r="T14" s="129"/>
      <c r="U14" s="129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 s="50" t="s">
        <v>118</v>
      </c>
      <c r="B15" s="53" t="s">
        <v>119</v>
      </c>
      <c r="C15" s="24">
        <f t="shared" si="0"/>
        <v>232932</v>
      </c>
      <c r="D15" s="61"/>
      <c r="E15" s="61"/>
      <c r="F15" s="61"/>
      <c r="G15" s="61"/>
      <c r="H15" s="24">
        <f t="shared" si="1"/>
        <v>232932</v>
      </c>
      <c r="I15" s="97">
        <v>232932</v>
      </c>
      <c r="J15" s="61"/>
      <c r="K15" s="129"/>
      <c r="L15" s="61"/>
      <c r="M15" s="61"/>
      <c r="N15" s="61"/>
      <c r="O15" s="61"/>
      <c r="P15" s="61"/>
      <c r="Q15" s="61"/>
      <c r="R15" s="61"/>
      <c r="S15" s="61"/>
      <c r="T15" s="129"/>
      <c r="U15" s="129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 s="50"/>
      <c r="B16" s="53" t="s">
        <v>114</v>
      </c>
      <c r="C16" s="24">
        <f t="shared" si="0"/>
        <v>232932</v>
      </c>
      <c r="D16" s="61"/>
      <c r="E16" s="61"/>
      <c r="F16" s="61"/>
      <c r="G16" s="61"/>
      <c r="H16" s="24">
        <f t="shared" si="1"/>
        <v>232932</v>
      </c>
      <c r="I16" s="97">
        <v>232932</v>
      </c>
      <c r="J16" s="61"/>
      <c r="K16" s="129"/>
      <c r="L16" s="61"/>
      <c r="M16" s="61"/>
      <c r="N16" s="61"/>
      <c r="O16" s="61"/>
      <c r="P16" s="61"/>
      <c r="Q16" s="61"/>
      <c r="R16" s="61"/>
      <c r="S16" s="61"/>
      <c r="T16" s="129"/>
      <c r="U16" s="61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 s="50"/>
      <c r="B17" s="53" t="s">
        <v>120</v>
      </c>
      <c r="C17" s="24">
        <f t="shared" si="0"/>
        <v>232932</v>
      </c>
      <c r="D17" s="61"/>
      <c r="E17" s="61"/>
      <c r="F17" s="61"/>
      <c r="G17" s="61"/>
      <c r="H17" s="24">
        <f t="shared" si="1"/>
        <v>232932</v>
      </c>
      <c r="I17" s="97">
        <v>232932</v>
      </c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 s="50" t="s">
        <v>121</v>
      </c>
      <c r="B18" s="53" t="s">
        <v>122</v>
      </c>
      <c r="C18" s="24">
        <f t="shared" si="0"/>
        <v>232932</v>
      </c>
      <c r="D18" s="61"/>
      <c r="E18" s="61"/>
      <c r="F18" s="61"/>
      <c r="G18" s="61"/>
      <c r="H18" s="24">
        <f t="shared" si="1"/>
        <v>232932</v>
      </c>
      <c r="I18" s="97">
        <v>232932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 s="50"/>
      <c r="B19" s="53" t="s">
        <v>114</v>
      </c>
      <c r="C19" s="24">
        <f t="shared" si="0"/>
        <v>60000</v>
      </c>
      <c r="D19" s="61"/>
      <c r="E19" s="61"/>
      <c r="F19" s="61"/>
      <c r="G19" s="61"/>
      <c r="H19" s="24">
        <f t="shared" si="1"/>
        <v>60000</v>
      </c>
      <c r="I19" s="97">
        <v>60000</v>
      </c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 s="50"/>
      <c r="B20" s="53" t="s">
        <v>123</v>
      </c>
      <c r="C20" s="24">
        <f t="shared" si="0"/>
        <v>60000</v>
      </c>
      <c r="D20" s="61"/>
      <c r="E20" s="61"/>
      <c r="F20" s="61"/>
      <c r="G20" s="61"/>
      <c r="H20" s="24">
        <f t="shared" si="1"/>
        <v>60000</v>
      </c>
      <c r="I20" s="97">
        <v>60000</v>
      </c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 s="50"/>
      <c r="B21" s="53" t="s">
        <v>124</v>
      </c>
      <c r="C21" s="24">
        <f t="shared" si="0"/>
        <v>60000</v>
      </c>
      <c r="D21" s="61"/>
      <c r="E21" s="61"/>
      <c r="F21" s="61"/>
      <c r="G21" s="61"/>
      <c r="H21" s="24">
        <f t="shared" si="1"/>
        <v>60000</v>
      </c>
      <c r="I21" s="97">
        <v>60000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 s="50"/>
      <c r="B22" s="53" t="s">
        <v>125</v>
      </c>
      <c r="C22" s="24">
        <f t="shared" si="0"/>
        <v>424912</v>
      </c>
      <c r="D22" s="61"/>
      <c r="E22" s="61"/>
      <c r="F22" s="61"/>
      <c r="G22" s="61"/>
      <c r="H22" s="24">
        <f t="shared" si="1"/>
        <v>424912</v>
      </c>
      <c r="I22" s="97">
        <v>424912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 s="50"/>
      <c r="B23" s="53" t="s">
        <v>126</v>
      </c>
      <c r="C23" s="24">
        <f t="shared" si="0"/>
        <v>424912</v>
      </c>
      <c r="D23" s="61"/>
      <c r="E23" s="61"/>
      <c r="F23" s="61"/>
      <c r="G23" s="61"/>
      <c r="H23" s="24">
        <f t="shared" si="1"/>
        <v>424912</v>
      </c>
      <c r="I23" s="97">
        <v>424912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 s="50" t="s">
        <v>127</v>
      </c>
      <c r="B24" s="53" t="s">
        <v>128</v>
      </c>
      <c r="C24" s="24">
        <f t="shared" si="0"/>
        <v>424912</v>
      </c>
      <c r="D24" s="61"/>
      <c r="E24" s="61"/>
      <c r="F24" s="61"/>
      <c r="G24" s="61"/>
      <c r="H24" s="24">
        <f t="shared" si="1"/>
        <v>424912</v>
      </c>
      <c r="I24" s="97">
        <v>424912</v>
      </c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 s="50" t="s">
        <v>129</v>
      </c>
      <c r="B25" s="53" t="s">
        <v>130</v>
      </c>
      <c r="C25" s="24">
        <f t="shared" si="0"/>
        <v>2275430</v>
      </c>
      <c r="D25" s="61"/>
      <c r="E25" s="61"/>
      <c r="F25" s="61"/>
      <c r="G25" s="61"/>
      <c r="H25" s="24">
        <f t="shared" si="1"/>
        <v>2275430</v>
      </c>
      <c r="I25" s="97">
        <v>2275430</v>
      </c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 s="50"/>
      <c r="B26" s="53" t="s">
        <v>131</v>
      </c>
      <c r="C26" s="24">
        <f t="shared" si="0"/>
        <v>2275430</v>
      </c>
      <c r="D26" s="61"/>
      <c r="E26" s="61"/>
      <c r="F26" s="61"/>
      <c r="G26" s="61"/>
      <c r="H26" s="24">
        <f t="shared" si="1"/>
        <v>2275430</v>
      </c>
      <c r="I26" s="97">
        <v>2275430</v>
      </c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 s="50"/>
      <c r="B27" s="53" t="s">
        <v>132</v>
      </c>
      <c r="C27" s="24">
        <f t="shared" si="0"/>
        <v>2275430</v>
      </c>
      <c r="D27" s="61"/>
      <c r="E27" s="61"/>
      <c r="F27" s="61"/>
      <c r="G27" s="61"/>
      <c r="H27" s="24">
        <f t="shared" si="1"/>
        <v>2275430</v>
      </c>
      <c r="I27" s="97">
        <v>2275430</v>
      </c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 s="50" t="s">
        <v>133</v>
      </c>
      <c r="B28" s="53" t="s">
        <v>134</v>
      </c>
      <c r="C28" s="24">
        <f t="shared" si="0"/>
        <v>2275430</v>
      </c>
      <c r="D28" s="212"/>
      <c r="E28" s="212"/>
      <c r="F28" s="212"/>
      <c r="G28" s="212"/>
      <c r="H28" s="213">
        <f t="shared" si="1"/>
        <v>2275430</v>
      </c>
      <c r="I28" s="219">
        <v>2275430</v>
      </c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customHeight="1" spans="1:256">
      <c r="A29" s="50" t="s">
        <v>135</v>
      </c>
      <c r="B29" s="53" t="s">
        <v>136</v>
      </c>
      <c r="C29" s="24">
        <f t="shared" si="0"/>
        <v>445527</v>
      </c>
      <c r="D29" s="61"/>
      <c r="E29" s="61"/>
      <c r="F29" s="61"/>
      <c r="G29" s="61"/>
      <c r="H29" s="24">
        <f t="shared" si="1"/>
        <v>445527</v>
      </c>
      <c r="I29" s="220">
        <v>445527</v>
      </c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customHeight="1" spans="1:256">
      <c r="A30" s="50"/>
      <c r="B30" s="53" t="s">
        <v>137</v>
      </c>
      <c r="C30" s="24">
        <f t="shared" si="0"/>
        <v>445527</v>
      </c>
      <c r="D30" s="61"/>
      <c r="E30" s="61"/>
      <c r="F30" s="61"/>
      <c r="G30" s="61"/>
      <c r="H30" s="24">
        <f t="shared" si="1"/>
        <v>445527</v>
      </c>
      <c r="I30" s="220">
        <v>445527</v>
      </c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customHeight="1" spans="1:256">
      <c r="A31" s="50"/>
      <c r="B31" s="53" t="s">
        <v>138</v>
      </c>
      <c r="C31" s="24">
        <f t="shared" si="0"/>
        <v>445527</v>
      </c>
      <c r="D31" s="61"/>
      <c r="E31" s="61"/>
      <c r="F31" s="61"/>
      <c r="G31" s="61"/>
      <c r="H31" s="24">
        <f t="shared" si="1"/>
        <v>445527</v>
      </c>
      <c r="I31" s="220">
        <v>445527</v>
      </c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customHeight="1" spans="1:256">
      <c r="A32" s="50" t="s">
        <v>139</v>
      </c>
      <c r="B32" s="53" t="s">
        <v>140</v>
      </c>
      <c r="C32" s="24">
        <f t="shared" si="0"/>
        <v>445527</v>
      </c>
      <c r="D32" s="61"/>
      <c r="E32" s="61"/>
      <c r="F32" s="61"/>
      <c r="G32" s="61"/>
      <c r="H32" s="24">
        <f t="shared" si="1"/>
        <v>445527</v>
      </c>
      <c r="I32" s="220">
        <v>445527</v>
      </c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customHeight="1" spans="1:256">
      <c r="A33" s="50"/>
      <c r="B33" s="53" t="s">
        <v>141</v>
      </c>
      <c r="C33" s="24">
        <f t="shared" si="0"/>
        <v>10000</v>
      </c>
      <c r="D33" s="61"/>
      <c r="E33" s="61"/>
      <c r="F33" s="61"/>
      <c r="G33" s="61"/>
      <c r="H33" s="24">
        <f t="shared" si="1"/>
        <v>10000</v>
      </c>
      <c r="I33" s="220">
        <v>10000</v>
      </c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customHeight="1" spans="1:256">
      <c r="A34" s="50"/>
      <c r="B34" s="53" t="s">
        <v>142</v>
      </c>
      <c r="C34" s="24">
        <f t="shared" si="0"/>
        <v>10000</v>
      </c>
      <c r="D34" s="61"/>
      <c r="E34" s="61"/>
      <c r="F34" s="61"/>
      <c r="G34" s="61"/>
      <c r="H34" s="24">
        <f t="shared" si="1"/>
        <v>10000</v>
      </c>
      <c r="I34" s="220">
        <v>10000</v>
      </c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customHeight="1" spans="1:256">
      <c r="A35" s="50" t="s">
        <v>116</v>
      </c>
      <c r="B35" s="57" t="s">
        <v>143</v>
      </c>
      <c r="C35" s="24">
        <f t="shared" si="0"/>
        <v>10000</v>
      </c>
      <c r="D35" s="61"/>
      <c r="E35" s="61"/>
      <c r="F35" s="61"/>
      <c r="G35" s="61"/>
      <c r="H35" s="24">
        <f t="shared" si="1"/>
        <v>10000</v>
      </c>
      <c r="I35" s="220">
        <v>10000</v>
      </c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customHeight="1" spans="1:256">
      <c r="A36" s="50"/>
      <c r="B36" s="53" t="s">
        <v>144</v>
      </c>
      <c r="C36" s="24">
        <f t="shared" si="0"/>
        <v>5462465</v>
      </c>
      <c r="D36" s="61"/>
      <c r="E36" s="61"/>
      <c r="F36" s="61"/>
      <c r="G36" s="61"/>
      <c r="H36" s="24">
        <f t="shared" si="1"/>
        <v>5462465</v>
      </c>
      <c r="I36" s="220">
        <v>5462465</v>
      </c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customHeight="1" spans="1:256">
      <c r="A37" s="50"/>
      <c r="B37" s="53" t="s">
        <v>145</v>
      </c>
      <c r="C37" s="24">
        <f t="shared" si="0"/>
        <v>5462465</v>
      </c>
      <c r="D37" s="61"/>
      <c r="E37" s="61"/>
      <c r="F37" s="61"/>
      <c r="G37" s="61"/>
      <c r="H37" s="24">
        <f t="shared" si="1"/>
        <v>5462465</v>
      </c>
      <c r="I37" s="220">
        <v>5462465</v>
      </c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customHeight="1" spans="1:256">
      <c r="A38" s="50" t="s">
        <v>146</v>
      </c>
      <c r="B38" s="53" t="s">
        <v>147</v>
      </c>
      <c r="C38" s="24">
        <f t="shared" si="0"/>
        <v>2596265</v>
      </c>
      <c r="D38" s="61"/>
      <c r="E38" s="61"/>
      <c r="F38" s="61"/>
      <c r="G38" s="61"/>
      <c r="H38" s="24">
        <f t="shared" si="1"/>
        <v>2596265</v>
      </c>
      <c r="I38" s="220">
        <v>2596265</v>
      </c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customHeight="1" spans="1:256">
      <c r="A39" s="50" t="s">
        <v>146</v>
      </c>
      <c r="B39" s="53" t="s">
        <v>148</v>
      </c>
      <c r="C39" s="24">
        <f t="shared" si="0"/>
        <v>2866200</v>
      </c>
      <c r="D39" s="61"/>
      <c r="E39" s="61"/>
      <c r="F39" s="61"/>
      <c r="G39" s="61"/>
      <c r="H39" s="24">
        <f t="shared" si="1"/>
        <v>2866200</v>
      </c>
      <c r="I39" s="220">
        <v>2866200</v>
      </c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customHeight="1" spans="1:256">
      <c r="A40" s="61"/>
      <c r="B40" s="62" t="s">
        <v>149</v>
      </c>
      <c r="C40" s="24">
        <f t="shared" si="0"/>
        <v>293672</v>
      </c>
      <c r="D40" s="61"/>
      <c r="E40" s="61"/>
      <c r="F40" s="61"/>
      <c r="G40" s="61"/>
      <c r="H40" s="24">
        <f t="shared" si="1"/>
        <v>293672</v>
      </c>
      <c r="I40" s="220">
        <v>293672</v>
      </c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customHeight="1" spans="1:256">
      <c r="A41" s="61"/>
      <c r="B41" s="62" t="s">
        <v>150</v>
      </c>
      <c r="C41" s="24">
        <f t="shared" si="0"/>
        <v>293672</v>
      </c>
      <c r="D41" s="61"/>
      <c r="E41" s="61"/>
      <c r="F41" s="61"/>
      <c r="G41" s="61"/>
      <c r="H41" s="24">
        <f t="shared" si="1"/>
        <v>293672</v>
      </c>
      <c r="I41" s="220">
        <v>293672</v>
      </c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customHeight="1" spans="1:25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customHeight="1" spans="1:25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customHeight="1" spans="1:25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customHeight="1" spans="1:25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customHeight="1" spans="1:25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customHeight="1" spans="1:25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customHeight="1" spans="1:25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customHeight="1" spans="1:25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customHeight="1" spans="1:25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customHeight="1" spans="1:25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customHeight="1" spans="1:25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customHeight="1" spans="1:25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customHeight="1" spans="1:25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</sheetData>
  <mergeCells count="22">
    <mergeCell ref="D5:G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</mergeCells>
  <printOptions horizontalCentered="1"/>
  <pageMargins left="0.629166666666667" right="0.629166666666667" top="0.590277777777778" bottom="0.707638888888889" header="0.511805555555556" footer="0.511805555555556"/>
  <pageSetup paperSize="9" scale="75" fitToHeight="10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9"/>
  <sheetViews>
    <sheetView tabSelected="1" topLeftCell="H1" workbookViewId="0">
      <selection activeCell="U6" sqref="U6"/>
    </sheetView>
  </sheetViews>
  <sheetFormatPr defaultColWidth="9" defaultRowHeight="14.25" customHeight="1"/>
  <cols>
    <col min="1" max="3" width="4.66666666666667" customWidth="1"/>
    <col min="4" max="4" width="11.1666666666667" customWidth="1"/>
    <col min="5" max="5" width="30.8333333333333" customWidth="1"/>
    <col min="6" max="8" width="18.8333333333333" customWidth="1"/>
    <col min="9" max="9" width="14" customWidth="1"/>
    <col min="10" max="10" width="11.3333333333333" customWidth="1"/>
    <col min="11" max="11" width="15.8333333333333" customWidth="1"/>
    <col min="12" max="12" width="15.1666666666667" customWidth="1"/>
    <col min="13" max="13" width="17.3333333333333" customWidth="1"/>
    <col min="14" max="19" width="12" customWidth="1"/>
    <col min="20" max="20" width="11.1666666666667" customWidth="1"/>
    <col min="21" max="21" width="11.5" customWidth="1"/>
    <col min="22" max="22" width="12" customWidth="1"/>
  </cols>
  <sheetData>
    <row r="1" ht="19.5" customHeight="1" spans="1:22">
      <c r="A1" s="183" t="s">
        <v>151</v>
      </c>
      <c r="B1" s="183" t="s">
        <v>151</v>
      </c>
      <c r="C1" s="183" t="s">
        <v>151</v>
      </c>
      <c r="D1" s="184" t="s">
        <v>151</v>
      </c>
      <c r="E1" s="185" t="s">
        <v>151</v>
      </c>
      <c r="F1" s="37" t="s">
        <v>151</v>
      </c>
      <c r="G1" s="37" t="s">
        <v>151</v>
      </c>
      <c r="H1" s="37" t="s">
        <v>151</v>
      </c>
      <c r="I1" s="37" t="s">
        <v>151</v>
      </c>
      <c r="J1" s="37" t="s">
        <v>151</v>
      </c>
      <c r="K1" s="37" t="s">
        <v>151</v>
      </c>
      <c r="L1" s="37" t="s">
        <v>151</v>
      </c>
      <c r="M1" s="37" t="s">
        <v>151</v>
      </c>
      <c r="N1" s="37" t="s">
        <v>151</v>
      </c>
      <c r="O1" s="37" t="s">
        <v>151</v>
      </c>
      <c r="P1" s="37" t="s">
        <v>151</v>
      </c>
      <c r="Q1" s="37" t="s">
        <v>151</v>
      </c>
      <c r="R1" s="37" t="s">
        <v>151</v>
      </c>
      <c r="S1" s="37" t="s">
        <v>151</v>
      </c>
      <c r="T1" s="37" t="s">
        <v>151</v>
      </c>
      <c r="U1" s="37" t="s">
        <v>151</v>
      </c>
      <c r="V1" s="37" t="s">
        <v>152</v>
      </c>
    </row>
    <row r="2" ht="37.5" customHeight="1" spans="1:22">
      <c r="A2" s="79" t="s">
        <v>153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79" t="s">
        <v>151</v>
      </c>
      <c r="S2" s="79" t="s">
        <v>151</v>
      </c>
      <c r="T2" s="79" t="s">
        <v>151</v>
      </c>
      <c r="U2" s="79" t="s">
        <v>151</v>
      </c>
      <c r="V2" s="79" t="s">
        <v>151</v>
      </c>
    </row>
    <row r="3" ht="19.5" customHeight="1" spans="1:22">
      <c r="A3" s="72" t="s">
        <v>154</v>
      </c>
      <c r="B3" s="186"/>
      <c r="C3" s="186"/>
      <c r="D3" s="186"/>
      <c r="E3" s="186"/>
      <c r="F3" s="186"/>
      <c r="G3" s="186"/>
      <c r="H3" s="186"/>
      <c r="I3" s="186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</row>
    <row r="4" ht="19.5" customHeight="1" spans="1:22">
      <c r="A4" s="67" t="s">
        <v>151</v>
      </c>
      <c r="B4" s="67" t="s">
        <v>151</v>
      </c>
      <c r="C4" s="67" t="s">
        <v>151</v>
      </c>
      <c r="D4" s="84" t="s">
        <v>151</v>
      </c>
      <c r="E4" s="83" t="s">
        <v>151</v>
      </c>
      <c r="F4" s="99" t="s">
        <v>151</v>
      </c>
      <c r="G4" s="99" t="s">
        <v>151</v>
      </c>
      <c r="H4" s="99" t="s">
        <v>151</v>
      </c>
      <c r="I4" s="99" t="s">
        <v>151</v>
      </c>
      <c r="J4" s="99" t="s">
        <v>151</v>
      </c>
      <c r="K4" s="99" t="s">
        <v>151</v>
      </c>
      <c r="L4" s="99" t="s">
        <v>151</v>
      </c>
      <c r="M4" s="99" t="s">
        <v>151</v>
      </c>
      <c r="N4" s="99" t="s">
        <v>151</v>
      </c>
      <c r="O4" s="99" t="s">
        <v>151</v>
      </c>
      <c r="P4" s="99" t="s">
        <v>151</v>
      </c>
      <c r="Q4" s="99" t="s">
        <v>151</v>
      </c>
      <c r="R4" s="99" t="s">
        <v>151</v>
      </c>
      <c r="S4" s="99" t="s">
        <v>151</v>
      </c>
      <c r="T4" s="99" t="s">
        <v>151</v>
      </c>
      <c r="U4" s="99" t="s">
        <v>151</v>
      </c>
      <c r="V4" s="99" t="s">
        <v>151</v>
      </c>
    </row>
    <row r="5" ht="23.25" customHeight="1" spans="1:22">
      <c r="A5" s="43" t="s">
        <v>155</v>
      </c>
      <c r="B5" s="44"/>
      <c r="C5" s="44"/>
      <c r="D5" s="187" t="s">
        <v>80</v>
      </c>
      <c r="E5" s="45" t="s">
        <v>156</v>
      </c>
      <c r="F5" s="45" t="s">
        <v>82</v>
      </c>
      <c r="G5" s="95" t="s">
        <v>84</v>
      </c>
      <c r="H5" s="96"/>
      <c r="I5" s="96"/>
      <c r="J5" s="86" t="s">
        <v>157</v>
      </c>
      <c r="K5" s="87"/>
      <c r="L5" s="87"/>
      <c r="M5" s="86" t="s">
        <v>158</v>
      </c>
      <c r="N5" s="86" t="s">
        <v>87</v>
      </c>
      <c r="O5" s="86" t="s">
        <v>88</v>
      </c>
      <c r="P5" s="86" t="s">
        <v>89</v>
      </c>
      <c r="Q5" s="86" t="s">
        <v>90</v>
      </c>
      <c r="R5" s="86" t="s">
        <v>91</v>
      </c>
      <c r="S5" s="86" t="s">
        <v>83</v>
      </c>
      <c r="T5" s="87"/>
      <c r="U5" s="87"/>
      <c r="V5" s="87"/>
    </row>
    <row r="6" ht="30" customHeight="1" spans="1:22">
      <c r="A6" s="43" t="s">
        <v>159</v>
      </c>
      <c r="B6" s="43" t="s">
        <v>160</v>
      </c>
      <c r="C6" s="43" t="s">
        <v>161</v>
      </c>
      <c r="D6" s="188"/>
      <c r="E6" s="46"/>
      <c r="F6" s="46"/>
      <c r="G6" s="45" t="s">
        <v>92</v>
      </c>
      <c r="H6" s="86" t="s">
        <v>162</v>
      </c>
      <c r="I6" s="86" t="s">
        <v>107</v>
      </c>
      <c r="J6" s="86" t="s">
        <v>92</v>
      </c>
      <c r="K6" s="86" t="s">
        <v>163</v>
      </c>
      <c r="L6" s="86" t="s">
        <v>164</v>
      </c>
      <c r="M6" s="87"/>
      <c r="N6" s="87"/>
      <c r="O6" s="87"/>
      <c r="P6" s="87"/>
      <c r="Q6" s="87"/>
      <c r="R6" s="87"/>
      <c r="S6" s="86" t="s">
        <v>92</v>
      </c>
      <c r="T6" s="86" t="s">
        <v>165</v>
      </c>
      <c r="U6" s="86" t="s">
        <v>107</v>
      </c>
      <c r="V6" s="86" t="s">
        <v>95</v>
      </c>
    </row>
    <row r="7" ht="19.5" customHeight="1" spans="1:22">
      <c r="A7" s="189" t="s">
        <v>151</v>
      </c>
      <c r="B7" s="189" t="s">
        <v>151</v>
      </c>
      <c r="C7" s="189" t="s">
        <v>151</v>
      </c>
      <c r="D7" s="45" t="s">
        <v>102</v>
      </c>
      <c r="E7" s="49" t="s">
        <v>102</v>
      </c>
      <c r="F7" s="49" t="s">
        <v>166</v>
      </c>
      <c r="G7" s="45" t="s">
        <v>167</v>
      </c>
      <c r="H7" s="45" t="s">
        <v>168</v>
      </c>
      <c r="I7" s="45" t="s">
        <v>169</v>
      </c>
      <c r="J7" s="45" t="s">
        <v>170</v>
      </c>
      <c r="K7" s="45" t="s">
        <v>171</v>
      </c>
      <c r="L7" s="45" t="s">
        <v>172</v>
      </c>
      <c r="M7" s="45" t="s">
        <v>173</v>
      </c>
      <c r="N7" s="45" t="s">
        <v>174</v>
      </c>
      <c r="O7" s="45" t="s">
        <v>175</v>
      </c>
      <c r="P7" s="45" t="s">
        <v>176</v>
      </c>
      <c r="Q7" s="45" t="s">
        <v>177</v>
      </c>
      <c r="R7" s="45" t="s">
        <v>178</v>
      </c>
      <c r="S7" s="45" t="s">
        <v>179</v>
      </c>
      <c r="T7" s="45" t="s">
        <v>180</v>
      </c>
      <c r="U7" s="45" t="s">
        <v>181</v>
      </c>
      <c r="V7" s="45" t="s">
        <v>182</v>
      </c>
    </row>
    <row r="8" ht="19.5" customHeight="1" spans="1:22">
      <c r="A8" s="50"/>
      <c r="B8" s="51"/>
      <c r="C8" s="52"/>
      <c r="D8" s="50"/>
      <c r="E8" s="53" t="s">
        <v>1</v>
      </c>
      <c r="F8" s="190">
        <f>G8</f>
        <v>15104241</v>
      </c>
      <c r="G8" s="191">
        <f>SUM(H8:I8)</f>
        <v>15104241</v>
      </c>
      <c r="H8" s="97">
        <v>15104241</v>
      </c>
      <c r="I8" s="97"/>
      <c r="J8" s="97"/>
      <c r="K8" s="97"/>
      <c r="L8" s="97"/>
      <c r="M8" s="98"/>
      <c r="N8" s="98"/>
      <c r="O8" s="97"/>
      <c r="P8" s="97"/>
      <c r="Q8" s="97"/>
      <c r="R8" s="97"/>
      <c r="S8" s="97"/>
      <c r="T8" s="97"/>
      <c r="U8" s="97"/>
      <c r="V8" s="98"/>
    </row>
    <row r="9" ht="13.5" customHeight="1" spans="1:22">
      <c r="A9" s="50"/>
      <c r="B9" s="51"/>
      <c r="C9" s="52"/>
      <c r="D9" s="50" t="s">
        <v>112</v>
      </c>
      <c r="E9" s="53" t="s">
        <v>113</v>
      </c>
      <c r="F9" s="190">
        <f t="shared" ref="F9:F39" si="0">G9</f>
        <v>5899303</v>
      </c>
      <c r="G9" s="191">
        <f t="shared" ref="G9:G39" si="1">SUM(H9:I9)</f>
        <v>5899303</v>
      </c>
      <c r="H9" s="97">
        <v>5899303</v>
      </c>
      <c r="I9" s="97"/>
      <c r="J9" s="97"/>
      <c r="K9" s="97"/>
      <c r="L9" s="97"/>
      <c r="M9" s="98"/>
      <c r="N9" s="98"/>
      <c r="O9" s="97"/>
      <c r="P9" s="97"/>
      <c r="Q9" s="97"/>
      <c r="R9" s="97"/>
      <c r="S9" s="97"/>
      <c r="T9" s="97"/>
      <c r="U9" s="97"/>
      <c r="V9" s="98"/>
    </row>
    <row r="10" ht="13.5" customHeight="1" spans="1:22">
      <c r="A10" s="50" t="s">
        <v>183</v>
      </c>
      <c r="B10" s="51"/>
      <c r="C10" s="52"/>
      <c r="D10" s="50"/>
      <c r="E10" s="53" t="s">
        <v>114</v>
      </c>
      <c r="F10" s="190">
        <f t="shared" si="0"/>
        <v>5899303</v>
      </c>
      <c r="G10" s="191">
        <f t="shared" si="1"/>
        <v>5899303</v>
      </c>
      <c r="H10" s="97">
        <v>5899303</v>
      </c>
      <c r="I10" s="97"/>
      <c r="J10" s="97"/>
      <c r="K10" s="97"/>
      <c r="L10" s="97"/>
      <c r="M10" s="98"/>
      <c r="N10" s="98"/>
      <c r="O10" s="97"/>
      <c r="P10" s="97"/>
      <c r="Q10" s="97"/>
      <c r="R10" s="97"/>
      <c r="S10" s="97"/>
      <c r="T10" s="97"/>
      <c r="U10" s="97"/>
      <c r="V10" s="98"/>
    </row>
    <row r="11" ht="13.5" customHeight="1" spans="1:22">
      <c r="A11" s="50"/>
      <c r="B11" s="51" t="s">
        <v>184</v>
      </c>
      <c r="C11" s="52"/>
      <c r="D11" s="50"/>
      <c r="E11" s="53" t="s">
        <v>115</v>
      </c>
      <c r="F11" s="190">
        <f t="shared" si="0"/>
        <v>5899303</v>
      </c>
      <c r="G11" s="191">
        <f t="shared" si="1"/>
        <v>5899303</v>
      </c>
      <c r="H11" s="97">
        <v>5899303</v>
      </c>
      <c r="I11" s="97"/>
      <c r="J11" s="97"/>
      <c r="K11" s="97"/>
      <c r="L11" s="97"/>
      <c r="M11" s="98"/>
      <c r="N11" s="98"/>
      <c r="O11" s="97"/>
      <c r="P11" s="97"/>
      <c r="Q11" s="97"/>
      <c r="R11" s="97"/>
      <c r="S11" s="97"/>
      <c r="T11" s="97"/>
      <c r="U11" s="97"/>
      <c r="V11" s="98"/>
    </row>
    <row r="12" ht="13.5" customHeight="1" spans="1:22">
      <c r="A12" s="50" t="s">
        <v>185</v>
      </c>
      <c r="B12" s="51" t="s">
        <v>186</v>
      </c>
      <c r="C12" s="52" t="s">
        <v>187</v>
      </c>
      <c r="D12" s="50" t="s">
        <v>116</v>
      </c>
      <c r="E12" s="53" t="s">
        <v>117</v>
      </c>
      <c r="F12" s="190">
        <f t="shared" si="0"/>
        <v>5899303</v>
      </c>
      <c r="G12" s="191">
        <f t="shared" si="1"/>
        <v>5899303</v>
      </c>
      <c r="H12" s="97">
        <v>5899303</v>
      </c>
      <c r="I12" s="97"/>
      <c r="J12" s="97"/>
      <c r="K12" s="97"/>
      <c r="L12" s="97"/>
      <c r="M12" s="98"/>
      <c r="N12" s="98"/>
      <c r="O12" s="97"/>
      <c r="P12" s="97"/>
      <c r="Q12" s="97"/>
      <c r="R12" s="97"/>
      <c r="S12" s="97"/>
      <c r="T12" s="97"/>
      <c r="U12" s="97"/>
      <c r="V12" s="98"/>
    </row>
    <row r="13" ht="13.5" customHeight="1" spans="1:22">
      <c r="A13" s="50"/>
      <c r="B13" s="51"/>
      <c r="C13" s="52"/>
      <c r="D13" s="50" t="s">
        <v>118</v>
      </c>
      <c r="E13" s="53" t="s">
        <v>119</v>
      </c>
      <c r="F13" s="190">
        <f t="shared" si="0"/>
        <v>232932</v>
      </c>
      <c r="G13" s="191">
        <f t="shared" si="1"/>
        <v>232932</v>
      </c>
      <c r="H13" s="97">
        <v>232932</v>
      </c>
      <c r="I13" s="97"/>
      <c r="J13" s="97"/>
      <c r="K13" s="97"/>
      <c r="L13" s="97"/>
      <c r="M13" s="98"/>
      <c r="N13" s="98"/>
      <c r="O13" s="97"/>
      <c r="P13" s="97"/>
      <c r="Q13" s="97"/>
      <c r="R13" s="97"/>
      <c r="S13" s="97"/>
      <c r="T13" s="97"/>
      <c r="U13" s="97"/>
      <c r="V13" s="98"/>
    </row>
    <row r="14" ht="13.5" customHeight="1" spans="1:22">
      <c r="A14" s="50" t="s">
        <v>183</v>
      </c>
      <c r="B14" s="51"/>
      <c r="C14" s="52"/>
      <c r="D14" s="50"/>
      <c r="E14" s="53" t="s">
        <v>114</v>
      </c>
      <c r="F14" s="190">
        <f t="shared" si="0"/>
        <v>232932</v>
      </c>
      <c r="G14" s="191">
        <f t="shared" si="1"/>
        <v>232932</v>
      </c>
      <c r="H14" s="97">
        <v>232932</v>
      </c>
      <c r="I14" s="97"/>
      <c r="J14" s="97"/>
      <c r="K14" s="97"/>
      <c r="L14" s="97"/>
      <c r="M14" s="98"/>
      <c r="N14" s="98"/>
      <c r="O14" s="97"/>
      <c r="P14" s="97"/>
      <c r="Q14" s="97"/>
      <c r="R14" s="97"/>
      <c r="S14" s="97"/>
      <c r="T14" s="97"/>
      <c r="U14" s="97"/>
      <c r="V14" s="98"/>
    </row>
    <row r="15" ht="13.5" customHeight="1" spans="1:22">
      <c r="A15" s="50"/>
      <c r="B15" s="51" t="s">
        <v>188</v>
      </c>
      <c r="C15" s="52"/>
      <c r="D15" s="50"/>
      <c r="E15" s="53" t="s">
        <v>120</v>
      </c>
      <c r="F15" s="190">
        <f t="shared" si="0"/>
        <v>232932</v>
      </c>
      <c r="G15" s="191">
        <f t="shared" si="1"/>
        <v>232932</v>
      </c>
      <c r="H15" s="97">
        <v>232932</v>
      </c>
      <c r="I15" s="97"/>
      <c r="J15" s="97"/>
      <c r="K15" s="97"/>
      <c r="L15" s="97"/>
      <c r="M15" s="98"/>
      <c r="N15" s="98"/>
      <c r="O15" s="97"/>
      <c r="P15" s="97"/>
      <c r="Q15" s="97"/>
      <c r="R15" s="97"/>
      <c r="S15" s="97"/>
      <c r="T15" s="97"/>
      <c r="U15" s="97"/>
      <c r="V15" s="98"/>
    </row>
    <row r="16" ht="13.5" customHeight="1" spans="1:22">
      <c r="A16" s="50" t="s">
        <v>185</v>
      </c>
      <c r="B16" s="51" t="s">
        <v>189</v>
      </c>
      <c r="C16" s="52" t="s">
        <v>187</v>
      </c>
      <c r="D16" s="50" t="s">
        <v>121</v>
      </c>
      <c r="E16" s="53" t="s">
        <v>122</v>
      </c>
      <c r="F16" s="190">
        <f t="shared" si="0"/>
        <v>232932</v>
      </c>
      <c r="G16" s="191">
        <f t="shared" si="1"/>
        <v>232932</v>
      </c>
      <c r="H16" s="97">
        <v>232932</v>
      </c>
      <c r="I16" s="97"/>
      <c r="J16" s="97"/>
      <c r="K16" s="97"/>
      <c r="L16" s="97"/>
      <c r="M16" s="98"/>
      <c r="N16" s="98"/>
      <c r="O16" s="97"/>
      <c r="P16" s="97"/>
      <c r="Q16" s="97"/>
      <c r="R16" s="97"/>
      <c r="S16" s="97"/>
      <c r="T16" s="97"/>
      <c r="U16" s="97"/>
      <c r="V16" s="98"/>
    </row>
    <row r="17" ht="13.5" customHeight="1" spans="1:22">
      <c r="A17" s="50" t="s">
        <v>183</v>
      </c>
      <c r="B17" s="51"/>
      <c r="C17" s="52"/>
      <c r="D17" s="50"/>
      <c r="E17" s="53" t="s">
        <v>114</v>
      </c>
      <c r="F17" s="190">
        <f t="shared" si="0"/>
        <v>60000</v>
      </c>
      <c r="G17" s="191">
        <f t="shared" si="1"/>
        <v>60000</v>
      </c>
      <c r="H17" s="97">
        <v>60000</v>
      </c>
      <c r="I17" s="97"/>
      <c r="J17" s="97"/>
      <c r="K17" s="97"/>
      <c r="L17" s="97"/>
      <c r="M17" s="98"/>
      <c r="N17" s="98"/>
      <c r="O17" s="97"/>
      <c r="P17" s="97"/>
      <c r="Q17" s="97"/>
      <c r="R17" s="97"/>
      <c r="S17" s="97"/>
      <c r="T17" s="97"/>
      <c r="U17" s="97"/>
      <c r="V17" s="98"/>
    </row>
    <row r="18" ht="13.5" customHeight="1" spans="1:22">
      <c r="A18" s="50"/>
      <c r="B18" s="51" t="s">
        <v>175</v>
      </c>
      <c r="C18" s="52"/>
      <c r="D18" s="50"/>
      <c r="E18" s="53" t="s">
        <v>123</v>
      </c>
      <c r="F18" s="190">
        <f t="shared" si="0"/>
        <v>60000</v>
      </c>
      <c r="G18" s="191">
        <f t="shared" si="1"/>
        <v>60000</v>
      </c>
      <c r="H18" s="97">
        <v>60000</v>
      </c>
      <c r="I18" s="97"/>
      <c r="J18" s="97"/>
      <c r="K18" s="97"/>
      <c r="L18" s="97"/>
      <c r="M18" s="98"/>
      <c r="N18" s="98"/>
      <c r="O18" s="97"/>
      <c r="P18" s="97"/>
      <c r="Q18" s="97"/>
      <c r="R18" s="97"/>
      <c r="S18" s="97"/>
      <c r="T18" s="97"/>
      <c r="U18" s="97"/>
      <c r="V18" s="98"/>
    </row>
    <row r="19" ht="13.5" customHeight="1" spans="1:22">
      <c r="A19" s="50" t="s">
        <v>185</v>
      </c>
      <c r="B19" s="51" t="s">
        <v>175</v>
      </c>
      <c r="C19" s="52" t="s">
        <v>190</v>
      </c>
      <c r="D19" s="50"/>
      <c r="E19" s="53" t="s">
        <v>124</v>
      </c>
      <c r="F19" s="190">
        <f t="shared" si="0"/>
        <v>60000</v>
      </c>
      <c r="G19" s="191">
        <f t="shared" si="1"/>
        <v>60000</v>
      </c>
      <c r="H19" s="97">
        <v>60000</v>
      </c>
      <c r="I19" s="97"/>
      <c r="J19" s="97"/>
      <c r="K19" s="97"/>
      <c r="L19" s="97"/>
      <c r="M19" s="98"/>
      <c r="N19" s="98"/>
      <c r="O19" s="97"/>
      <c r="P19" s="97"/>
      <c r="Q19" s="97"/>
      <c r="R19" s="97"/>
      <c r="S19" s="97"/>
      <c r="T19" s="97"/>
      <c r="U19" s="97"/>
      <c r="V19" s="98"/>
    </row>
    <row r="20" ht="13.5" customHeight="1" spans="1:22">
      <c r="A20" s="50" t="s">
        <v>191</v>
      </c>
      <c r="B20" s="51"/>
      <c r="C20" s="52"/>
      <c r="D20" s="50"/>
      <c r="E20" s="53" t="s">
        <v>125</v>
      </c>
      <c r="F20" s="190">
        <f t="shared" si="0"/>
        <v>424912</v>
      </c>
      <c r="G20" s="191">
        <f t="shared" si="1"/>
        <v>424912</v>
      </c>
      <c r="H20" s="97">
        <v>424912</v>
      </c>
      <c r="I20" s="97"/>
      <c r="J20" s="97"/>
      <c r="K20" s="97"/>
      <c r="L20" s="97"/>
      <c r="M20" s="98"/>
      <c r="N20" s="98"/>
      <c r="O20" s="97"/>
      <c r="P20" s="97"/>
      <c r="Q20" s="97"/>
      <c r="R20" s="97"/>
      <c r="S20" s="97"/>
      <c r="T20" s="97"/>
      <c r="U20" s="97"/>
      <c r="V20" s="98"/>
    </row>
    <row r="21" ht="13.5" customHeight="1" spans="1:22">
      <c r="A21" s="50"/>
      <c r="B21" s="51" t="s">
        <v>192</v>
      </c>
      <c r="C21" s="52"/>
      <c r="D21" s="50"/>
      <c r="E21" s="53" t="s">
        <v>126</v>
      </c>
      <c r="F21" s="190">
        <f t="shared" si="0"/>
        <v>424912</v>
      </c>
      <c r="G21" s="191">
        <f t="shared" si="1"/>
        <v>424912</v>
      </c>
      <c r="H21" s="97">
        <v>424912</v>
      </c>
      <c r="I21" s="97"/>
      <c r="J21" s="97"/>
      <c r="K21" s="97"/>
      <c r="L21" s="97"/>
      <c r="M21" s="98"/>
      <c r="N21" s="98"/>
      <c r="O21" s="97"/>
      <c r="P21" s="97"/>
      <c r="Q21" s="97"/>
      <c r="R21" s="97"/>
      <c r="S21" s="97"/>
      <c r="T21" s="97"/>
      <c r="U21" s="97"/>
      <c r="V21" s="98"/>
    </row>
    <row r="22" ht="13.5" customHeight="1" spans="1:22">
      <c r="A22" s="50" t="s">
        <v>193</v>
      </c>
      <c r="B22" s="51" t="s">
        <v>194</v>
      </c>
      <c r="C22" s="52" t="s">
        <v>195</v>
      </c>
      <c r="D22" s="50" t="s">
        <v>127</v>
      </c>
      <c r="E22" s="53" t="s">
        <v>128</v>
      </c>
      <c r="F22" s="190">
        <f t="shared" si="0"/>
        <v>424912</v>
      </c>
      <c r="G22" s="191">
        <f t="shared" si="1"/>
        <v>424912</v>
      </c>
      <c r="H22" s="97">
        <v>424912</v>
      </c>
      <c r="I22" s="97"/>
      <c r="J22" s="97"/>
      <c r="K22" s="97"/>
      <c r="L22" s="97"/>
      <c r="M22" s="98"/>
      <c r="N22" s="98"/>
      <c r="O22" s="97"/>
      <c r="P22" s="97"/>
      <c r="Q22" s="97"/>
      <c r="R22" s="97"/>
      <c r="S22" s="97"/>
      <c r="T22" s="97"/>
      <c r="U22" s="97"/>
      <c r="V22" s="98"/>
    </row>
    <row r="23" ht="13.5" customHeight="1" spans="1:22">
      <c r="A23" s="50"/>
      <c r="B23" s="51"/>
      <c r="C23" s="52"/>
      <c r="D23" s="50" t="s">
        <v>129</v>
      </c>
      <c r="E23" s="53" t="s">
        <v>130</v>
      </c>
      <c r="F23" s="190">
        <f t="shared" si="0"/>
        <v>2275430</v>
      </c>
      <c r="G23" s="191">
        <f t="shared" si="1"/>
        <v>2275430</v>
      </c>
      <c r="H23" s="97">
        <v>2275430</v>
      </c>
      <c r="I23" s="97"/>
      <c r="J23" s="97"/>
      <c r="K23" s="97"/>
      <c r="L23" s="97"/>
      <c r="M23" s="98"/>
      <c r="N23" s="98"/>
      <c r="O23" s="97"/>
      <c r="P23" s="97"/>
      <c r="Q23" s="97"/>
      <c r="R23" s="97"/>
      <c r="S23" s="97"/>
      <c r="T23" s="97"/>
      <c r="U23" s="97"/>
      <c r="V23" s="98"/>
    </row>
    <row r="24" ht="13.5" customHeight="1" spans="1:22">
      <c r="A24" s="50" t="s">
        <v>196</v>
      </c>
      <c r="B24" s="51"/>
      <c r="C24" s="52"/>
      <c r="D24" s="50"/>
      <c r="E24" s="53" t="s">
        <v>131</v>
      </c>
      <c r="F24" s="190">
        <f t="shared" si="0"/>
        <v>2275430</v>
      </c>
      <c r="G24" s="191">
        <f t="shared" si="1"/>
        <v>2275430</v>
      </c>
      <c r="H24" s="97">
        <v>2275430</v>
      </c>
      <c r="I24" s="97"/>
      <c r="J24" s="97"/>
      <c r="K24" s="97"/>
      <c r="L24" s="97"/>
      <c r="M24" s="98"/>
      <c r="N24" s="98"/>
      <c r="O24" s="97"/>
      <c r="P24" s="97"/>
      <c r="Q24" s="97"/>
      <c r="R24" s="97"/>
      <c r="S24" s="97"/>
      <c r="T24" s="97"/>
      <c r="U24" s="97"/>
      <c r="V24" s="98"/>
    </row>
    <row r="25" ht="13.5" customHeight="1" spans="1:22">
      <c r="A25" s="50"/>
      <c r="B25" s="51" t="s">
        <v>197</v>
      </c>
      <c r="C25" s="52"/>
      <c r="D25" s="50"/>
      <c r="E25" s="53" t="s">
        <v>132</v>
      </c>
      <c r="F25" s="190">
        <f t="shared" si="0"/>
        <v>2275430</v>
      </c>
      <c r="G25" s="191">
        <f t="shared" si="1"/>
        <v>2275430</v>
      </c>
      <c r="H25" s="97">
        <v>2275430</v>
      </c>
      <c r="I25" s="97"/>
      <c r="J25" s="97"/>
      <c r="K25" s="97"/>
      <c r="L25" s="97"/>
      <c r="M25" s="98"/>
      <c r="N25" s="98"/>
      <c r="O25" s="97"/>
      <c r="P25" s="97"/>
      <c r="Q25" s="97"/>
      <c r="R25" s="97"/>
      <c r="S25" s="97"/>
      <c r="T25" s="97"/>
      <c r="U25" s="97"/>
      <c r="V25" s="98"/>
    </row>
    <row r="26" ht="13.5" customHeight="1" spans="1:22">
      <c r="A26" s="50" t="s">
        <v>198</v>
      </c>
      <c r="B26" s="51" t="s">
        <v>199</v>
      </c>
      <c r="C26" s="52" t="s">
        <v>187</v>
      </c>
      <c r="D26" s="50" t="s">
        <v>133</v>
      </c>
      <c r="E26" s="53" t="s">
        <v>134</v>
      </c>
      <c r="F26" s="190">
        <f t="shared" si="0"/>
        <v>2275430</v>
      </c>
      <c r="G26" s="191">
        <f t="shared" si="1"/>
        <v>2275430</v>
      </c>
      <c r="H26" s="97">
        <v>2275430</v>
      </c>
      <c r="I26" s="97"/>
      <c r="J26" s="97"/>
      <c r="K26" s="97"/>
      <c r="L26" s="97"/>
      <c r="M26" s="98"/>
      <c r="N26" s="98"/>
      <c r="O26" s="97"/>
      <c r="P26" s="97"/>
      <c r="Q26" s="97"/>
      <c r="R26" s="97"/>
      <c r="S26" s="97"/>
      <c r="T26" s="97"/>
      <c r="U26" s="97"/>
      <c r="V26" s="98"/>
    </row>
    <row r="27" ht="13.5" customHeight="1" spans="1:22">
      <c r="A27" s="50"/>
      <c r="B27" s="51"/>
      <c r="C27" s="52"/>
      <c r="D27" s="50" t="s">
        <v>135</v>
      </c>
      <c r="E27" s="53" t="s">
        <v>136</v>
      </c>
      <c r="F27" s="190">
        <f t="shared" si="0"/>
        <v>445527</v>
      </c>
      <c r="G27" s="191">
        <f t="shared" si="1"/>
        <v>445527</v>
      </c>
      <c r="H27" s="97">
        <v>445527</v>
      </c>
      <c r="I27" s="97"/>
      <c r="J27" s="97"/>
      <c r="K27" s="97"/>
      <c r="L27" s="97"/>
      <c r="M27" s="98"/>
      <c r="N27" s="98"/>
      <c r="O27" s="97"/>
      <c r="P27" s="97"/>
      <c r="Q27" s="97"/>
      <c r="R27" s="97"/>
      <c r="S27" s="97"/>
      <c r="T27" s="97"/>
      <c r="U27" s="97"/>
      <c r="V27" s="98"/>
    </row>
    <row r="28" ht="13.5" customHeight="1" spans="1:22">
      <c r="A28" s="50" t="s">
        <v>200</v>
      </c>
      <c r="B28" s="50"/>
      <c r="C28" s="50"/>
      <c r="D28" s="50"/>
      <c r="E28" s="53" t="s">
        <v>137</v>
      </c>
      <c r="F28" s="190">
        <f t="shared" si="0"/>
        <v>445527</v>
      </c>
      <c r="G28" s="191">
        <f t="shared" si="1"/>
        <v>445527</v>
      </c>
      <c r="H28" s="97">
        <v>445527</v>
      </c>
      <c r="I28" s="97"/>
      <c r="J28" s="97"/>
      <c r="K28" s="97"/>
      <c r="L28" s="97"/>
      <c r="M28" s="98"/>
      <c r="N28" s="98"/>
      <c r="O28" s="97"/>
      <c r="P28" s="97"/>
      <c r="Q28" s="97"/>
      <c r="R28" s="97"/>
      <c r="S28" s="97"/>
      <c r="T28" s="97"/>
      <c r="U28" s="97"/>
      <c r="V28" s="98"/>
    </row>
    <row r="29" ht="13.5" customHeight="1" spans="1:22">
      <c r="A29" s="50"/>
      <c r="B29" s="50" t="s">
        <v>187</v>
      </c>
      <c r="C29" s="50"/>
      <c r="D29" s="50"/>
      <c r="E29" s="53" t="s">
        <v>138</v>
      </c>
      <c r="F29" s="190">
        <f t="shared" si="0"/>
        <v>445527</v>
      </c>
      <c r="G29" s="191">
        <f t="shared" si="1"/>
        <v>445527</v>
      </c>
      <c r="H29" s="97">
        <v>445527</v>
      </c>
      <c r="I29" s="97"/>
      <c r="J29" s="97"/>
      <c r="K29" s="97"/>
      <c r="L29" s="97"/>
      <c r="M29" s="98"/>
      <c r="N29" s="98"/>
      <c r="O29" s="97"/>
      <c r="P29" s="97"/>
      <c r="Q29" s="97"/>
      <c r="R29" s="97"/>
      <c r="S29" s="97"/>
      <c r="T29" s="97"/>
      <c r="U29" s="97"/>
      <c r="V29" s="98"/>
    </row>
    <row r="30" ht="13.5" customHeight="1" spans="1:22">
      <c r="A30" s="50" t="s">
        <v>201</v>
      </c>
      <c r="B30" s="50" t="s">
        <v>202</v>
      </c>
      <c r="C30" s="50" t="s">
        <v>203</v>
      </c>
      <c r="D30" s="50" t="s">
        <v>139</v>
      </c>
      <c r="E30" s="53" t="s">
        <v>140</v>
      </c>
      <c r="F30" s="190">
        <f t="shared" si="0"/>
        <v>445527</v>
      </c>
      <c r="G30" s="191">
        <f t="shared" si="1"/>
        <v>445527</v>
      </c>
      <c r="H30" s="97">
        <v>445527</v>
      </c>
      <c r="I30" s="97"/>
      <c r="J30" s="97"/>
      <c r="K30" s="97"/>
      <c r="L30" s="97"/>
      <c r="M30" s="98"/>
      <c r="N30" s="98"/>
      <c r="O30" s="97"/>
      <c r="P30" s="97"/>
      <c r="Q30" s="97"/>
      <c r="R30" s="97"/>
      <c r="S30" s="97"/>
      <c r="T30" s="97"/>
      <c r="U30" s="97"/>
      <c r="V30" s="98"/>
    </row>
    <row r="31" ht="13.5" customHeight="1" spans="1:22">
      <c r="A31" s="50" t="s">
        <v>204</v>
      </c>
      <c r="B31" s="50"/>
      <c r="C31" s="50"/>
      <c r="D31" s="50"/>
      <c r="E31" s="53" t="s">
        <v>141</v>
      </c>
      <c r="F31" s="190">
        <f t="shared" si="0"/>
        <v>10000</v>
      </c>
      <c r="G31" s="191">
        <f t="shared" si="1"/>
        <v>10000</v>
      </c>
      <c r="H31" s="97">
        <v>10000</v>
      </c>
      <c r="I31" s="97"/>
      <c r="J31" s="97"/>
      <c r="K31" s="97"/>
      <c r="L31" s="97"/>
      <c r="M31" s="98"/>
      <c r="N31" s="98"/>
      <c r="O31" s="97"/>
      <c r="P31" s="97"/>
      <c r="Q31" s="97"/>
      <c r="R31" s="97"/>
      <c r="S31" s="97"/>
      <c r="T31" s="97"/>
      <c r="U31" s="97"/>
      <c r="V31" s="98"/>
    </row>
    <row r="32" ht="13.5" customHeight="1" spans="1:22">
      <c r="A32" s="50"/>
      <c r="B32" s="50" t="s">
        <v>184</v>
      </c>
      <c r="C32" s="50"/>
      <c r="D32" s="50"/>
      <c r="E32" s="53" t="s">
        <v>142</v>
      </c>
      <c r="F32" s="190">
        <f t="shared" si="0"/>
        <v>10000</v>
      </c>
      <c r="G32" s="191">
        <f t="shared" si="1"/>
        <v>10000</v>
      </c>
      <c r="H32" s="97">
        <v>10000</v>
      </c>
      <c r="I32" s="97"/>
      <c r="J32" s="97"/>
      <c r="K32" s="97"/>
      <c r="L32" s="97"/>
      <c r="M32" s="98"/>
      <c r="N32" s="98"/>
      <c r="O32" s="97"/>
      <c r="P32" s="97"/>
      <c r="Q32" s="97"/>
      <c r="R32" s="97"/>
      <c r="S32" s="97"/>
      <c r="T32" s="97"/>
      <c r="U32" s="97"/>
      <c r="V32" s="98"/>
    </row>
    <row r="33" ht="13.5" customHeight="1" spans="1:22">
      <c r="A33" s="50" t="s">
        <v>205</v>
      </c>
      <c r="B33" s="50" t="s">
        <v>186</v>
      </c>
      <c r="C33" s="50" t="s">
        <v>195</v>
      </c>
      <c r="D33" s="50" t="s">
        <v>116</v>
      </c>
      <c r="E33" s="57" t="s">
        <v>143</v>
      </c>
      <c r="F33" s="192">
        <f t="shared" si="0"/>
        <v>10000</v>
      </c>
      <c r="G33" s="97">
        <f t="shared" si="1"/>
        <v>10000</v>
      </c>
      <c r="H33" s="97">
        <v>10000</v>
      </c>
      <c r="I33" s="97"/>
      <c r="J33" s="97"/>
      <c r="K33" s="97"/>
      <c r="L33" s="97"/>
      <c r="M33" s="98"/>
      <c r="N33" s="98"/>
      <c r="O33" s="97"/>
      <c r="P33" s="97"/>
      <c r="Q33" s="97"/>
      <c r="R33" s="97"/>
      <c r="S33" s="97"/>
      <c r="T33" s="97"/>
      <c r="U33" s="97"/>
      <c r="V33" s="98"/>
    </row>
    <row r="34" ht="13.5" customHeight="1" spans="1:22">
      <c r="A34" s="50" t="s">
        <v>206</v>
      </c>
      <c r="B34" s="50"/>
      <c r="C34" s="50"/>
      <c r="D34" s="50"/>
      <c r="E34" s="53" t="s">
        <v>144</v>
      </c>
      <c r="F34" s="193">
        <f t="shared" si="0"/>
        <v>5462465</v>
      </c>
      <c r="G34" s="97">
        <f t="shared" si="1"/>
        <v>5462465</v>
      </c>
      <c r="H34" s="97">
        <v>5462465</v>
      </c>
      <c r="I34" s="97"/>
      <c r="J34" s="97"/>
      <c r="K34" s="97"/>
      <c r="L34" s="97"/>
      <c r="M34" s="98"/>
      <c r="N34" s="98"/>
      <c r="O34" s="97"/>
      <c r="P34" s="97"/>
      <c r="Q34" s="97"/>
      <c r="R34" s="97"/>
      <c r="S34" s="97"/>
      <c r="T34" s="97"/>
      <c r="U34" s="97"/>
      <c r="V34" s="98"/>
    </row>
    <row r="35" ht="13.5" customHeight="1" spans="1:22">
      <c r="A35" s="50"/>
      <c r="B35" s="50" t="s">
        <v>187</v>
      </c>
      <c r="C35" s="50"/>
      <c r="D35" s="50"/>
      <c r="E35" s="53" t="s">
        <v>145</v>
      </c>
      <c r="F35" s="193">
        <f t="shared" si="0"/>
        <v>5462465</v>
      </c>
      <c r="G35" s="97">
        <f t="shared" si="1"/>
        <v>5462465</v>
      </c>
      <c r="H35" s="97">
        <v>5462465</v>
      </c>
      <c r="I35" s="97"/>
      <c r="J35" s="97"/>
      <c r="K35" s="97"/>
      <c r="L35" s="97"/>
      <c r="M35" s="98"/>
      <c r="N35" s="98"/>
      <c r="O35" s="97"/>
      <c r="P35" s="97"/>
      <c r="Q35" s="97"/>
      <c r="R35" s="97"/>
      <c r="S35" s="97"/>
      <c r="T35" s="97"/>
      <c r="U35" s="97"/>
      <c r="V35" s="98"/>
    </row>
    <row r="36" ht="13.5" customHeight="1" spans="1:22">
      <c r="A36" s="50" t="s">
        <v>207</v>
      </c>
      <c r="B36" s="50" t="s">
        <v>202</v>
      </c>
      <c r="C36" s="50" t="s">
        <v>208</v>
      </c>
      <c r="D36" s="50" t="s">
        <v>146</v>
      </c>
      <c r="E36" s="53" t="s">
        <v>147</v>
      </c>
      <c r="F36" s="193">
        <f t="shared" si="0"/>
        <v>2596265</v>
      </c>
      <c r="G36" s="97">
        <f t="shared" si="1"/>
        <v>2596265</v>
      </c>
      <c r="H36" s="97">
        <v>2596265</v>
      </c>
      <c r="I36" s="97"/>
      <c r="J36" s="97"/>
      <c r="K36" s="97"/>
      <c r="L36" s="97"/>
      <c r="M36" s="98"/>
      <c r="N36" s="98"/>
      <c r="O36" s="97"/>
      <c r="P36" s="97"/>
      <c r="Q36" s="97"/>
      <c r="R36" s="97"/>
      <c r="S36" s="97"/>
      <c r="T36" s="97"/>
      <c r="U36" s="97"/>
      <c r="V36" s="98"/>
    </row>
    <row r="37" ht="13.5" customHeight="1" spans="1:22">
      <c r="A37" s="50" t="s">
        <v>207</v>
      </c>
      <c r="B37" s="50" t="s">
        <v>209</v>
      </c>
      <c r="C37" s="50" t="s">
        <v>195</v>
      </c>
      <c r="D37" s="50" t="s">
        <v>146</v>
      </c>
      <c r="E37" s="53" t="s">
        <v>148</v>
      </c>
      <c r="F37" s="193">
        <f t="shared" si="0"/>
        <v>2866200</v>
      </c>
      <c r="G37" s="97">
        <f t="shared" si="1"/>
        <v>2866200</v>
      </c>
      <c r="H37" s="97">
        <v>2866200</v>
      </c>
      <c r="I37" s="97"/>
      <c r="J37" s="97"/>
      <c r="K37" s="97"/>
      <c r="L37" s="97"/>
      <c r="M37" s="98"/>
      <c r="N37" s="98"/>
      <c r="O37" s="97"/>
      <c r="P37" s="97"/>
      <c r="Q37" s="97"/>
      <c r="R37" s="97"/>
      <c r="S37" s="97"/>
      <c r="T37" s="97"/>
      <c r="U37" s="97"/>
      <c r="V37" s="98"/>
    </row>
    <row r="38" ht="13.5" customHeight="1" spans="1:22">
      <c r="A38" s="60">
        <v>220</v>
      </c>
      <c r="B38" s="60"/>
      <c r="C38" s="60"/>
      <c r="D38" s="61"/>
      <c r="E38" s="62" t="s">
        <v>149</v>
      </c>
      <c r="F38" s="193">
        <f t="shared" si="0"/>
        <v>293672</v>
      </c>
      <c r="G38" s="97">
        <f t="shared" si="1"/>
        <v>293672</v>
      </c>
      <c r="H38" s="97">
        <v>293672</v>
      </c>
      <c r="I38" s="97"/>
      <c r="J38" s="97"/>
      <c r="K38" s="97"/>
      <c r="L38" s="97"/>
      <c r="M38" s="98"/>
      <c r="N38" s="98"/>
      <c r="O38" s="97"/>
      <c r="P38" s="97"/>
      <c r="Q38" s="97"/>
      <c r="R38" s="97"/>
      <c r="S38" s="97"/>
      <c r="T38" s="97"/>
      <c r="U38" s="97"/>
      <c r="V38" s="98"/>
    </row>
    <row r="39" ht="13.5" customHeight="1" spans="1:22">
      <c r="A39" s="60"/>
      <c r="B39" s="60" t="s">
        <v>187</v>
      </c>
      <c r="C39" s="60" t="s">
        <v>187</v>
      </c>
      <c r="D39" s="61"/>
      <c r="E39" s="62" t="s">
        <v>150</v>
      </c>
      <c r="F39" s="193">
        <f t="shared" si="0"/>
        <v>293672</v>
      </c>
      <c r="G39" s="97">
        <f t="shared" si="1"/>
        <v>293672</v>
      </c>
      <c r="H39" s="97">
        <v>293672</v>
      </c>
      <c r="I39" s="97"/>
      <c r="J39" s="97"/>
      <c r="K39" s="97"/>
      <c r="L39" s="97"/>
      <c r="M39" s="98"/>
      <c r="N39" s="98"/>
      <c r="O39" s="97"/>
      <c r="P39" s="97"/>
      <c r="Q39" s="97"/>
      <c r="R39" s="97"/>
      <c r="S39" s="97"/>
      <c r="T39" s="97"/>
      <c r="U39" s="97"/>
      <c r="V39" s="98"/>
    </row>
  </sheetData>
  <mergeCells count="15">
    <mergeCell ref="A2:Q2"/>
    <mergeCell ref="A3:V3"/>
    <mergeCell ref="A5:C5"/>
    <mergeCell ref="G5:I5"/>
    <mergeCell ref="J5:L5"/>
    <mergeCell ref="S5:V5"/>
    <mergeCell ref="D5:D6"/>
    <mergeCell ref="E5:E6"/>
    <mergeCell ref="F5:F6"/>
    <mergeCell ref="M5:M6"/>
    <mergeCell ref="N5:N6"/>
    <mergeCell ref="O5:O6"/>
    <mergeCell ref="P5:P6"/>
    <mergeCell ref="Q5:Q6"/>
    <mergeCell ref="R5:R6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5"/>
  <sheetViews>
    <sheetView showGridLines="0" showZeros="0" topLeftCell="A22" workbookViewId="0">
      <selection activeCell="J8" sqref="J8:J39"/>
    </sheetView>
  </sheetViews>
  <sheetFormatPr defaultColWidth="9.16666666666667" defaultRowHeight="18" customHeight="1"/>
  <cols>
    <col min="1" max="1" width="3.83333333333333" style="168" customWidth="1"/>
    <col min="2" max="3" width="4.33333333333333" style="169" customWidth="1"/>
    <col min="4" max="4" width="10.1666666666667" style="3" customWidth="1"/>
    <col min="5" max="5" width="34.1666666666667" style="4" customWidth="1"/>
    <col min="6" max="6" width="17.5" style="108" customWidth="1"/>
    <col min="7" max="7" width="13" style="108" customWidth="1"/>
    <col min="8" max="8" width="16.8333333333333" style="108" customWidth="1"/>
    <col min="9" max="9" width="13.3333333333333" style="108" customWidth="1"/>
    <col min="10" max="10" width="14.8333333333333" style="108" customWidth="1"/>
    <col min="11" max="24" width="10.5" style="1" customWidth="1"/>
    <col min="25" max="251" width="10.6666666666667" style="1" customWidth="1"/>
    <col min="252" max="253" width="10.6666666666667" customWidth="1"/>
  </cols>
  <sheetData>
    <row r="1" customHeight="1" spans="1:24">
      <c r="A1" s="170"/>
      <c r="B1" s="170"/>
      <c r="C1" s="170"/>
      <c r="D1" s="171"/>
      <c r="E1" s="172"/>
      <c r="F1" s="171"/>
      <c r="G1" s="171"/>
      <c r="H1" s="171"/>
      <c r="I1" s="171"/>
      <c r="J1" s="171"/>
      <c r="X1" s="171" t="s">
        <v>210</v>
      </c>
    </row>
    <row r="2" customHeight="1" spans="1:24">
      <c r="A2" s="173" t="s">
        <v>211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</row>
    <row r="3" s="7" customFormat="1" customHeight="1" spans="1:24">
      <c r="A3" s="174" t="s">
        <v>6</v>
      </c>
      <c r="B3" s="174"/>
      <c r="C3" s="174"/>
      <c r="D3" s="175"/>
      <c r="E3" s="172"/>
      <c r="F3" s="176"/>
      <c r="G3" s="171"/>
      <c r="H3" s="176"/>
      <c r="I3" s="176"/>
      <c r="J3" s="176"/>
      <c r="X3" s="8" t="s">
        <v>7</v>
      </c>
    </row>
    <row r="4" s="7" customFormat="1" customHeight="1" spans="1:24">
      <c r="A4" s="13" t="s">
        <v>155</v>
      </c>
      <c r="B4" s="13"/>
      <c r="C4" s="13"/>
      <c r="D4" s="177" t="s">
        <v>80</v>
      </c>
      <c r="E4" s="178" t="s">
        <v>156</v>
      </c>
      <c r="F4" s="12" t="s">
        <v>212</v>
      </c>
      <c r="G4" s="14" t="s">
        <v>213</v>
      </c>
      <c r="H4" s="14"/>
      <c r="I4" s="14"/>
      <c r="J4" s="14"/>
      <c r="K4" s="118" t="s">
        <v>214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82" t="s">
        <v>215</v>
      </c>
      <c r="W4" s="11" t="s">
        <v>216</v>
      </c>
      <c r="X4" s="156" t="s">
        <v>217</v>
      </c>
    </row>
    <row r="5" s="7" customFormat="1" ht="38.25" customHeight="1" spans="1:24">
      <c r="A5" s="13" t="s">
        <v>159</v>
      </c>
      <c r="B5" s="13" t="s">
        <v>160</v>
      </c>
      <c r="C5" s="13" t="s">
        <v>161</v>
      </c>
      <c r="D5" s="177"/>
      <c r="E5" s="178"/>
      <c r="F5" s="12"/>
      <c r="G5" s="15" t="s">
        <v>212</v>
      </c>
      <c r="H5" s="15" t="s">
        <v>218</v>
      </c>
      <c r="I5" s="15" t="s">
        <v>219</v>
      </c>
      <c r="J5" s="15" t="s">
        <v>220</v>
      </c>
      <c r="K5" s="15" t="s">
        <v>212</v>
      </c>
      <c r="L5" s="15" t="s">
        <v>218</v>
      </c>
      <c r="M5" s="15" t="s">
        <v>220</v>
      </c>
      <c r="N5" s="15" t="s">
        <v>219</v>
      </c>
      <c r="O5" s="15" t="s">
        <v>221</v>
      </c>
      <c r="P5" s="15" t="s">
        <v>222</v>
      </c>
      <c r="Q5" s="15" t="s">
        <v>223</v>
      </c>
      <c r="R5" s="15" t="s">
        <v>224</v>
      </c>
      <c r="S5" s="15" t="s">
        <v>225</v>
      </c>
      <c r="T5" s="15" t="s">
        <v>226</v>
      </c>
      <c r="U5" s="15" t="s">
        <v>227</v>
      </c>
      <c r="V5" s="11"/>
      <c r="W5" s="11"/>
      <c r="X5" s="156"/>
    </row>
    <row r="6" customHeight="1" spans="1:25">
      <c r="A6" s="179" t="s">
        <v>102</v>
      </c>
      <c r="B6" s="179" t="s">
        <v>102</v>
      </c>
      <c r="C6" s="179" t="s">
        <v>102</v>
      </c>
      <c r="D6" s="16" t="s">
        <v>102</v>
      </c>
      <c r="E6" s="16" t="s">
        <v>102</v>
      </c>
      <c r="F6" s="16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  <c r="Y6" s="166"/>
    </row>
    <row r="7" s="2" customFormat="1" customHeight="1" spans="1:25">
      <c r="A7" s="180" t="s">
        <v>228</v>
      </c>
      <c r="B7" s="180" t="s">
        <v>229</v>
      </c>
      <c r="C7" s="180" t="s">
        <v>230</v>
      </c>
      <c r="D7" s="17" t="s">
        <v>103</v>
      </c>
      <c r="E7" s="18" t="s">
        <v>231</v>
      </c>
      <c r="F7" s="19" t="s">
        <v>82</v>
      </c>
      <c r="G7" s="20" t="s">
        <v>232</v>
      </c>
      <c r="H7" s="21" t="s">
        <v>233</v>
      </c>
      <c r="I7" s="19" t="s">
        <v>234</v>
      </c>
      <c r="J7" s="20" t="s">
        <v>235</v>
      </c>
      <c r="K7" s="21" t="s">
        <v>236</v>
      </c>
      <c r="L7" s="19" t="s">
        <v>237</v>
      </c>
      <c r="M7" s="20" t="s">
        <v>238</v>
      </c>
      <c r="N7" s="21" t="s">
        <v>239</v>
      </c>
      <c r="O7" s="21" t="s">
        <v>240</v>
      </c>
      <c r="P7" s="21" t="s">
        <v>241</v>
      </c>
      <c r="Q7" s="21" t="s">
        <v>242</v>
      </c>
      <c r="R7" s="21" t="s">
        <v>243</v>
      </c>
      <c r="S7" s="19" t="s">
        <v>244</v>
      </c>
      <c r="T7" s="20" t="s">
        <v>245</v>
      </c>
      <c r="U7" s="19" t="s">
        <v>246</v>
      </c>
      <c r="V7" s="20" t="s">
        <v>247</v>
      </c>
      <c r="W7" s="21" t="s">
        <v>248</v>
      </c>
      <c r="X7" s="19" t="s">
        <v>249</v>
      </c>
      <c r="Y7" s="166"/>
    </row>
    <row r="8" customHeight="1" spans="1:251">
      <c r="A8" s="50"/>
      <c r="B8" s="51"/>
      <c r="C8" s="52"/>
      <c r="D8" s="50"/>
      <c r="E8" s="128" t="s">
        <v>1</v>
      </c>
      <c r="F8" s="181">
        <f>G8+K8</f>
        <v>15104241</v>
      </c>
      <c r="G8" s="181">
        <f>SUM(H8:J8)</f>
        <v>13434241</v>
      </c>
      <c r="H8" s="181">
        <f>工资福利和个人家庭5!G9</f>
        <v>10993457</v>
      </c>
      <c r="I8" s="181">
        <f>商品服务支出表6!F10</f>
        <v>470136</v>
      </c>
      <c r="J8" s="181">
        <f>工资福利和个人家庭5!T9</f>
        <v>1970648</v>
      </c>
      <c r="K8" s="129">
        <f>K9+K13+K18+K22+K26</f>
        <v>1670000</v>
      </c>
      <c r="L8" s="129">
        <f t="shared" ref="L8:X8" si="0">L9+L13+L18+L22+L26</f>
        <v>0</v>
      </c>
      <c r="M8" s="129">
        <f t="shared" si="0"/>
        <v>0</v>
      </c>
      <c r="N8" s="129">
        <f t="shared" si="0"/>
        <v>1670000</v>
      </c>
      <c r="O8" s="129">
        <f t="shared" si="0"/>
        <v>0</v>
      </c>
      <c r="P8" s="129">
        <f t="shared" si="0"/>
        <v>0</v>
      </c>
      <c r="Q8" s="129">
        <f t="shared" si="0"/>
        <v>0</v>
      </c>
      <c r="R8" s="129">
        <f t="shared" si="0"/>
        <v>0</v>
      </c>
      <c r="S8" s="129">
        <f t="shared" si="0"/>
        <v>0</v>
      </c>
      <c r="T8" s="129">
        <f t="shared" si="0"/>
        <v>0</v>
      </c>
      <c r="U8" s="129">
        <f t="shared" si="0"/>
        <v>0</v>
      </c>
      <c r="V8" s="129">
        <f t="shared" si="0"/>
        <v>0</v>
      </c>
      <c r="W8" s="129">
        <f t="shared" si="0"/>
        <v>0</v>
      </c>
      <c r="X8" s="129">
        <f t="shared" si="0"/>
        <v>0</v>
      </c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customHeight="1" spans="1:251">
      <c r="A9" s="50"/>
      <c r="B9" s="51"/>
      <c r="C9" s="52"/>
      <c r="D9" s="50" t="s">
        <v>112</v>
      </c>
      <c r="E9" s="128" t="s">
        <v>113</v>
      </c>
      <c r="F9" s="181">
        <f t="shared" ref="F9:F39" si="1">G9+K9</f>
        <v>5899303</v>
      </c>
      <c r="G9" s="181">
        <f t="shared" ref="G9:G39" si="2">SUM(H9:J9)</f>
        <v>5899303</v>
      </c>
      <c r="H9" s="181">
        <f>工资福利和个人家庭5!G10</f>
        <v>4579659</v>
      </c>
      <c r="I9" s="181">
        <f>商品服务支出表6!F11</f>
        <v>300792</v>
      </c>
      <c r="J9" s="181">
        <f>工资福利和个人家庭5!T10</f>
        <v>1018852</v>
      </c>
      <c r="K9" s="61">
        <f t="shared" ref="K9:K27" si="3">SUM(L9:U9)</f>
        <v>0</v>
      </c>
      <c r="L9" s="129"/>
      <c r="M9" s="129"/>
      <c r="N9" s="129"/>
      <c r="O9" s="61"/>
      <c r="P9" s="61"/>
      <c r="Q9" s="129"/>
      <c r="R9" s="129"/>
      <c r="S9" s="129"/>
      <c r="T9" s="129"/>
      <c r="U9" s="129"/>
      <c r="V9" s="129"/>
      <c r="W9" s="129"/>
      <c r="X9" s="12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customHeight="1" spans="1:251">
      <c r="A10" s="50" t="s">
        <v>183</v>
      </c>
      <c r="B10" s="51"/>
      <c r="C10" s="52"/>
      <c r="D10" s="50"/>
      <c r="E10" s="128" t="s">
        <v>114</v>
      </c>
      <c r="F10" s="181">
        <f t="shared" si="1"/>
        <v>5899303</v>
      </c>
      <c r="G10" s="181">
        <f t="shared" si="2"/>
        <v>5899303</v>
      </c>
      <c r="H10" s="181">
        <f>工资福利和个人家庭5!G11</f>
        <v>4579659</v>
      </c>
      <c r="I10" s="181">
        <f>商品服务支出表6!F12</f>
        <v>300792</v>
      </c>
      <c r="J10" s="181">
        <f>工资福利和个人家庭5!T11</f>
        <v>1018852</v>
      </c>
      <c r="K10" s="61">
        <f t="shared" si="3"/>
        <v>0</v>
      </c>
      <c r="L10" s="61"/>
      <c r="M10" s="61"/>
      <c r="N10" s="61"/>
      <c r="O10" s="61"/>
      <c r="P10" s="61"/>
      <c r="Q10" s="61"/>
      <c r="R10" s="61"/>
      <c r="S10" s="61"/>
      <c r="T10" s="61"/>
      <c r="U10" s="129"/>
      <c r="V10" s="129"/>
      <c r="W10" s="129"/>
      <c r="X10" s="129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customHeight="1" spans="1:251">
      <c r="A11" s="50"/>
      <c r="B11" s="51" t="s">
        <v>184</v>
      </c>
      <c r="C11" s="52"/>
      <c r="D11" s="50"/>
      <c r="E11" s="128" t="s">
        <v>115</v>
      </c>
      <c r="F11" s="181">
        <f t="shared" si="1"/>
        <v>5899303</v>
      </c>
      <c r="G11" s="181">
        <f t="shared" si="2"/>
        <v>5899303</v>
      </c>
      <c r="H11" s="181">
        <f>工资福利和个人家庭5!G12</f>
        <v>4579659</v>
      </c>
      <c r="I11" s="181">
        <f>商品服务支出表6!F13</f>
        <v>300792</v>
      </c>
      <c r="J11" s="181">
        <f>工资福利和个人家庭5!T12</f>
        <v>1018852</v>
      </c>
      <c r="K11" s="61">
        <f t="shared" si="3"/>
        <v>0</v>
      </c>
      <c r="L11" s="129"/>
      <c r="M11" s="61"/>
      <c r="N11" s="61"/>
      <c r="O11" s="61"/>
      <c r="P11" s="61"/>
      <c r="Q11" s="61"/>
      <c r="R11" s="61"/>
      <c r="S11" s="61"/>
      <c r="T11" s="61"/>
      <c r="U11" s="61"/>
      <c r="V11" s="129"/>
      <c r="W11" s="129"/>
      <c r="X11" s="6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customHeight="1" spans="1:251">
      <c r="A12" s="50" t="s">
        <v>185</v>
      </c>
      <c r="B12" s="51" t="s">
        <v>186</v>
      </c>
      <c r="C12" s="52" t="s">
        <v>187</v>
      </c>
      <c r="D12" s="50" t="s">
        <v>116</v>
      </c>
      <c r="E12" s="128" t="s">
        <v>117</v>
      </c>
      <c r="F12" s="181">
        <f t="shared" si="1"/>
        <v>5899303</v>
      </c>
      <c r="G12" s="181">
        <f t="shared" si="2"/>
        <v>5899303</v>
      </c>
      <c r="H12" s="181">
        <f>工资福利和个人家庭5!G13</f>
        <v>4579659</v>
      </c>
      <c r="I12" s="181">
        <f>商品服务支出表6!F14</f>
        <v>300792</v>
      </c>
      <c r="J12" s="181">
        <f>工资福利和个人家庭5!T13</f>
        <v>1018852</v>
      </c>
      <c r="K12" s="61">
        <f t="shared" si="3"/>
        <v>0</v>
      </c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129"/>
      <c r="W12" s="129"/>
      <c r="X12" s="61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customHeight="1" spans="1:251">
      <c r="A13" s="50"/>
      <c r="B13" s="51"/>
      <c r="C13" s="52"/>
      <c r="D13" s="50" t="s">
        <v>118</v>
      </c>
      <c r="E13" s="128" t="s">
        <v>119</v>
      </c>
      <c r="F13" s="181">
        <f t="shared" si="1"/>
        <v>232932</v>
      </c>
      <c r="G13" s="181">
        <f t="shared" si="2"/>
        <v>232932</v>
      </c>
      <c r="H13" s="181">
        <f>工资福利和个人家庭5!G14</f>
        <v>0</v>
      </c>
      <c r="I13" s="181">
        <f>商品服务支出表6!F15</f>
        <v>252</v>
      </c>
      <c r="J13" s="181">
        <f>工资福利和个人家庭5!T14</f>
        <v>232680</v>
      </c>
      <c r="K13" s="61">
        <f t="shared" si="3"/>
        <v>0</v>
      </c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129"/>
      <c r="W13" s="129"/>
      <c r="X13" s="61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customHeight="1" spans="1:251">
      <c r="A14" s="50" t="s">
        <v>183</v>
      </c>
      <c r="B14" s="51"/>
      <c r="C14" s="52"/>
      <c r="D14" s="50"/>
      <c r="E14" s="128" t="s">
        <v>114</v>
      </c>
      <c r="F14" s="181">
        <f t="shared" si="1"/>
        <v>232932</v>
      </c>
      <c r="G14" s="181">
        <f t="shared" si="2"/>
        <v>232932</v>
      </c>
      <c r="H14" s="181">
        <f>工资福利和个人家庭5!G15</f>
        <v>0</v>
      </c>
      <c r="I14" s="181">
        <f>商品服务支出表6!F16</f>
        <v>252</v>
      </c>
      <c r="J14" s="181">
        <f>工资福利和个人家庭5!T15</f>
        <v>232680</v>
      </c>
      <c r="K14" s="61">
        <f t="shared" si="3"/>
        <v>0</v>
      </c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customHeight="1" spans="1:251">
      <c r="A15" s="50"/>
      <c r="B15" s="51" t="s">
        <v>188</v>
      </c>
      <c r="C15" s="52"/>
      <c r="D15" s="50"/>
      <c r="E15" s="128" t="s">
        <v>120</v>
      </c>
      <c r="F15" s="181">
        <f t="shared" si="1"/>
        <v>232932</v>
      </c>
      <c r="G15" s="181">
        <f t="shared" si="2"/>
        <v>232932</v>
      </c>
      <c r="H15" s="181">
        <f>工资福利和个人家庭5!G16</f>
        <v>0</v>
      </c>
      <c r="I15" s="181">
        <f>商品服务支出表6!F17</f>
        <v>252</v>
      </c>
      <c r="J15" s="181">
        <f>工资福利和个人家庭5!T16</f>
        <v>232680</v>
      </c>
      <c r="K15" s="61">
        <f t="shared" si="3"/>
        <v>0</v>
      </c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customHeight="1" spans="1:251">
      <c r="A16" s="50" t="s">
        <v>185</v>
      </c>
      <c r="B16" s="51" t="s">
        <v>189</v>
      </c>
      <c r="C16" s="52" t="s">
        <v>187</v>
      </c>
      <c r="D16" s="50" t="s">
        <v>121</v>
      </c>
      <c r="E16" s="128" t="s">
        <v>122</v>
      </c>
      <c r="F16" s="181">
        <f t="shared" si="1"/>
        <v>232932</v>
      </c>
      <c r="G16" s="181">
        <f t="shared" si="2"/>
        <v>232932</v>
      </c>
      <c r="H16" s="181">
        <f>工资福利和个人家庭5!G17</f>
        <v>0</v>
      </c>
      <c r="I16" s="181">
        <f>商品服务支出表6!F18</f>
        <v>252</v>
      </c>
      <c r="J16" s="181">
        <f>工资福利和个人家庭5!T17</f>
        <v>232680</v>
      </c>
      <c r="K16" s="61">
        <f t="shared" si="3"/>
        <v>0</v>
      </c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customHeight="1" spans="1:251">
      <c r="A17" s="50" t="s">
        <v>183</v>
      </c>
      <c r="B17" s="51"/>
      <c r="C17" s="52"/>
      <c r="D17" s="50"/>
      <c r="E17" s="128" t="s">
        <v>114</v>
      </c>
      <c r="F17" s="181">
        <f t="shared" si="1"/>
        <v>60000</v>
      </c>
      <c r="G17" s="181">
        <f t="shared" si="2"/>
        <v>60000</v>
      </c>
      <c r="H17" s="181">
        <f>工资福利和个人家庭5!G18</f>
        <v>0</v>
      </c>
      <c r="I17" s="181">
        <f>商品服务支出表6!F19</f>
        <v>60000</v>
      </c>
      <c r="J17" s="181">
        <f>工资福利和个人家庭5!T18</f>
        <v>0</v>
      </c>
      <c r="K17" s="61">
        <f t="shared" si="3"/>
        <v>0</v>
      </c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customHeight="1" spans="1:251">
      <c r="A18" s="50"/>
      <c r="B18" s="51" t="s">
        <v>175</v>
      </c>
      <c r="C18" s="52"/>
      <c r="D18" s="50"/>
      <c r="E18" s="128" t="s">
        <v>123</v>
      </c>
      <c r="F18" s="181">
        <f t="shared" si="1"/>
        <v>60000</v>
      </c>
      <c r="G18" s="181">
        <f t="shared" si="2"/>
        <v>60000</v>
      </c>
      <c r="H18" s="181">
        <f>工资福利和个人家庭5!G19</f>
        <v>0</v>
      </c>
      <c r="I18" s="181">
        <f>商品服务支出表6!F20</f>
        <v>60000</v>
      </c>
      <c r="J18" s="181">
        <f>工资福利和个人家庭5!T19</f>
        <v>0</v>
      </c>
      <c r="K18" s="61">
        <f t="shared" si="3"/>
        <v>0</v>
      </c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customHeight="1" spans="1:251">
      <c r="A19" s="50" t="s">
        <v>185</v>
      </c>
      <c r="B19" s="51" t="s">
        <v>175</v>
      </c>
      <c r="C19" s="52" t="s">
        <v>190</v>
      </c>
      <c r="D19" s="50"/>
      <c r="E19" s="128" t="s">
        <v>124</v>
      </c>
      <c r="F19" s="181">
        <f t="shared" si="1"/>
        <v>60000</v>
      </c>
      <c r="G19" s="181">
        <f t="shared" si="2"/>
        <v>60000</v>
      </c>
      <c r="H19" s="181">
        <f>工资福利和个人家庭5!G20</f>
        <v>0</v>
      </c>
      <c r="I19" s="181">
        <f>商品服务支出表6!F21</f>
        <v>60000</v>
      </c>
      <c r="J19" s="181">
        <f>工资福利和个人家庭5!T20</f>
        <v>0</v>
      </c>
      <c r="K19" s="61">
        <f t="shared" si="3"/>
        <v>0</v>
      </c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customHeight="1" spans="1:251">
      <c r="A20" s="50" t="s">
        <v>191</v>
      </c>
      <c r="B20" s="51"/>
      <c r="C20" s="52"/>
      <c r="D20" s="50"/>
      <c r="E20" s="128" t="s">
        <v>125</v>
      </c>
      <c r="F20" s="181">
        <f t="shared" si="1"/>
        <v>424912</v>
      </c>
      <c r="G20" s="181">
        <f t="shared" si="2"/>
        <v>274912</v>
      </c>
      <c r="H20" s="181">
        <f>工资福利和个人家庭5!G21</f>
        <v>10440</v>
      </c>
      <c r="I20" s="181">
        <f>商品服务支出表6!F22</f>
        <v>336</v>
      </c>
      <c r="J20" s="181">
        <f>工资福利和个人家庭5!T21</f>
        <v>264136</v>
      </c>
      <c r="K20" s="61">
        <f t="shared" si="3"/>
        <v>150000</v>
      </c>
      <c r="L20" s="61"/>
      <c r="M20" s="61"/>
      <c r="N20" s="61">
        <v>150000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customHeight="1" spans="1:251">
      <c r="A21" s="50"/>
      <c r="B21" s="51" t="s">
        <v>192</v>
      </c>
      <c r="C21" s="52"/>
      <c r="D21" s="50"/>
      <c r="E21" s="128" t="s">
        <v>126</v>
      </c>
      <c r="F21" s="181">
        <f t="shared" si="1"/>
        <v>424912</v>
      </c>
      <c r="G21" s="181">
        <f t="shared" si="2"/>
        <v>274912</v>
      </c>
      <c r="H21" s="181">
        <f>工资福利和个人家庭5!G22</f>
        <v>10440</v>
      </c>
      <c r="I21" s="181">
        <f>商品服务支出表6!F23</f>
        <v>336</v>
      </c>
      <c r="J21" s="181">
        <f>工资福利和个人家庭5!T22</f>
        <v>264136</v>
      </c>
      <c r="K21" s="61">
        <f t="shared" si="3"/>
        <v>150000</v>
      </c>
      <c r="L21" s="61"/>
      <c r="M21" s="61"/>
      <c r="N21" s="61">
        <v>150000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customHeight="1" spans="1:251">
      <c r="A22" s="50" t="s">
        <v>193</v>
      </c>
      <c r="B22" s="51" t="s">
        <v>194</v>
      </c>
      <c r="C22" s="52" t="s">
        <v>195</v>
      </c>
      <c r="D22" s="50" t="s">
        <v>127</v>
      </c>
      <c r="E22" s="128" t="s">
        <v>128</v>
      </c>
      <c r="F22" s="181">
        <f t="shared" si="1"/>
        <v>424912</v>
      </c>
      <c r="G22" s="181">
        <f t="shared" si="2"/>
        <v>274912</v>
      </c>
      <c r="H22" s="181">
        <f>工资福利和个人家庭5!G23</f>
        <v>10440</v>
      </c>
      <c r="I22" s="181">
        <f>商品服务支出表6!F24</f>
        <v>336</v>
      </c>
      <c r="J22" s="181">
        <f>工资福利和个人家庭5!T23</f>
        <v>264136</v>
      </c>
      <c r="K22" s="61">
        <f t="shared" si="3"/>
        <v>150000</v>
      </c>
      <c r="L22" s="61"/>
      <c r="M22" s="61"/>
      <c r="N22" s="61">
        <v>150000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customHeight="1" spans="1:251">
      <c r="A23" s="50"/>
      <c r="B23" s="51"/>
      <c r="C23" s="52"/>
      <c r="D23" s="50" t="s">
        <v>129</v>
      </c>
      <c r="E23" s="128" t="s">
        <v>130</v>
      </c>
      <c r="F23" s="181">
        <f t="shared" si="1"/>
        <v>2275430</v>
      </c>
      <c r="G23" s="181">
        <f t="shared" si="2"/>
        <v>755430</v>
      </c>
      <c r="H23" s="181">
        <f>工资福利和个人家庭5!G24</f>
        <v>763626</v>
      </c>
      <c r="I23" s="181">
        <f>商品服务支出表6!F25</f>
        <v>21600</v>
      </c>
      <c r="J23" s="181">
        <f>工资福利和个人家庭5!T24</f>
        <v>-29796</v>
      </c>
      <c r="K23" s="61">
        <f t="shared" si="3"/>
        <v>1520000</v>
      </c>
      <c r="L23" s="61"/>
      <c r="M23" s="61"/>
      <c r="N23" s="61">
        <v>1520000</v>
      </c>
      <c r="O23" s="61"/>
      <c r="P23" s="61"/>
      <c r="Q23" s="61"/>
      <c r="R23" s="61"/>
      <c r="S23" s="61"/>
      <c r="T23" s="61"/>
      <c r="U23" s="61"/>
      <c r="V23" s="61"/>
      <c r="W23" s="61"/>
      <c r="X23" s="61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customHeight="1" spans="1:251">
      <c r="A24" s="50" t="s">
        <v>196</v>
      </c>
      <c r="B24" s="51"/>
      <c r="C24" s="52"/>
      <c r="D24" s="50"/>
      <c r="E24" s="128" t="s">
        <v>131</v>
      </c>
      <c r="F24" s="181">
        <f t="shared" si="1"/>
        <v>2275430</v>
      </c>
      <c r="G24" s="181">
        <f t="shared" si="2"/>
        <v>755430</v>
      </c>
      <c r="H24" s="181">
        <f>工资福利和个人家庭5!G25</f>
        <v>763626</v>
      </c>
      <c r="I24" s="181">
        <f>商品服务支出表6!F26</f>
        <v>21600</v>
      </c>
      <c r="J24" s="181">
        <f>工资福利和个人家庭5!T25</f>
        <v>-29796</v>
      </c>
      <c r="K24" s="61">
        <f t="shared" si="3"/>
        <v>1520000</v>
      </c>
      <c r="L24" s="61"/>
      <c r="M24" s="61"/>
      <c r="N24" s="61">
        <v>1520000</v>
      </c>
      <c r="O24" s="61"/>
      <c r="P24" s="61"/>
      <c r="Q24" s="61"/>
      <c r="R24" s="61"/>
      <c r="S24" s="61"/>
      <c r="T24" s="61"/>
      <c r="U24" s="61"/>
      <c r="V24" s="61"/>
      <c r="W24" s="61"/>
      <c r="X24" s="61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customHeight="1" spans="1:251">
      <c r="A25" s="50"/>
      <c r="B25" s="51" t="s">
        <v>197</v>
      </c>
      <c r="C25" s="52"/>
      <c r="D25" s="50"/>
      <c r="E25" s="128" t="s">
        <v>132</v>
      </c>
      <c r="F25" s="181">
        <f t="shared" si="1"/>
        <v>2275430</v>
      </c>
      <c r="G25" s="181">
        <f t="shared" si="2"/>
        <v>755430</v>
      </c>
      <c r="H25" s="181">
        <f>工资福利和个人家庭5!G26</f>
        <v>763626</v>
      </c>
      <c r="I25" s="181">
        <f>商品服务支出表6!F27</f>
        <v>21600</v>
      </c>
      <c r="J25" s="181">
        <f>工资福利和个人家庭5!T26</f>
        <v>-29796</v>
      </c>
      <c r="K25" s="61">
        <f t="shared" si="3"/>
        <v>1520000</v>
      </c>
      <c r="L25" s="61"/>
      <c r="M25" s="61"/>
      <c r="N25" s="61">
        <v>1520000</v>
      </c>
      <c r="O25" s="61"/>
      <c r="P25" s="61"/>
      <c r="Q25" s="61"/>
      <c r="R25" s="61"/>
      <c r="S25" s="61"/>
      <c r="T25" s="61"/>
      <c r="U25" s="61"/>
      <c r="V25" s="61"/>
      <c r="W25" s="61"/>
      <c r="X25" s="61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customHeight="1" spans="1:251">
      <c r="A26" s="50" t="s">
        <v>198</v>
      </c>
      <c r="B26" s="51" t="s">
        <v>199</v>
      </c>
      <c r="C26" s="52" t="s">
        <v>187</v>
      </c>
      <c r="D26" s="50" t="s">
        <v>133</v>
      </c>
      <c r="E26" s="128" t="s">
        <v>134</v>
      </c>
      <c r="F26" s="181">
        <f t="shared" si="1"/>
        <v>2275430</v>
      </c>
      <c r="G26" s="181">
        <f t="shared" si="2"/>
        <v>755430</v>
      </c>
      <c r="H26" s="181">
        <f>工资福利和个人家庭5!G27</f>
        <v>763626</v>
      </c>
      <c r="I26" s="181">
        <f>商品服务支出表6!F28</f>
        <v>21600</v>
      </c>
      <c r="J26" s="181">
        <f>工资福利和个人家庭5!T27</f>
        <v>-29796</v>
      </c>
      <c r="K26" s="61">
        <f t="shared" si="3"/>
        <v>1520000</v>
      </c>
      <c r="L26" s="61"/>
      <c r="M26" s="61"/>
      <c r="N26" s="61">
        <v>1520000</v>
      </c>
      <c r="O26" s="61"/>
      <c r="P26" s="61"/>
      <c r="Q26" s="61"/>
      <c r="R26" s="61"/>
      <c r="S26" s="61"/>
      <c r="T26" s="61"/>
      <c r="U26" s="61"/>
      <c r="V26" s="61"/>
      <c r="W26" s="61"/>
      <c r="X26" s="61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customHeight="1" spans="1:251">
      <c r="A27" s="50"/>
      <c r="B27" s="51"/>
      <c r="C27" s="52"/>
      <c r="D27" s="50" t="s">
        <v>135</v>
      </c>
      <c r="E27" s="128" t="s">
        <v>136</v>
      </c>
      <c r="F27" s="181">
        <f t="shared" si="1"/>
        <v>445527</v>
      </c>
      <c r="G27" s="181">
        <f t="shared" si="2"/>
        <v>445527</v>
      </c>
      <c r="H27" s="181">
        <f>工资福利和个人家庭5!G28</f>
        <v>369431</v>
      </c>
      <c r="I27" s="181">
        <f>商品服务支出表6!F29</f>
        <v>10884</v>
      </c>
      <c r="J27" s="181">
        <f>工资福利和个人家庭5!T28</f>
        <v>65212</v>
      </c>
      <c r="K27" s="61">
        <f t="shared" si="3"/>
        <v>0</v>
      </c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customHeight="1" spans="1:251">
      <c r="A28" s="50" t="s">
        <v>200</v>
      </c>
      <c r="B28" s="50"/>
      <c r="C28" s="50"/>
      <c r="D28" s="50"/>
      <c r="E28" s="53" t="s">
        <v>137</v>
      </c>
      <c r="F28" s="181">
        <f t="shared" si="1"/>
        <v>445527</v>
      </c>
      <c r="G28" s="181">
        <f t="shared" si="2"/>
        <v>445527</v>
      </c>
      <c r="H28" s="181">
        <f>工资福利和个人家庭5!G29</f>
        <v>369431</v>
      </c>
      <c r="I28" s="181">
        <f>商品服务支出表6!F30</f>
        <v>10884</v>
      </c>
      <c r="J28" s="181">
        <f>工资福利和个人家庭5!T29</f>
        <v>65212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customHeight="1" spans="1:251">
      <c r="A29" s="50"/>
      <c r="B29" s="50" t="s">
        <v>187</v>
      </c>
      <c r="C29" s="50"/>
      <c r="D29" s="50"/>
      <c r="E29" s="53" t="s">
        <v>138</v>
      </c>
      <c r="F29" s="181">
        <f t="shared" si="1"/>
        <v>445527</v>
      </c>
      <c r="G29" s="181">
        <f t="shared" si="2"/>
        <v>445527</v>
      </c>
      <c r="H29" s="181">
        <f>工资福利和个人家庭5!G30</f>
        <v>369431</v>
      </c>
      <c r="I29" s="181">
        <f>商品服务支出表6!F31</f>
        <v>10884</v>
      </c>
      <c r="J29" s="181">
        <f>工资福利和个人家庭5!T30</f>
        <v>65212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customHeight="1" spans="1:251">
      <c r="A30" s="50" t="s">
        <v>201</v>
      </c>
      <c r="B30" s="50" t="s">
        <v>202</v>
      </c>
      <c r="C30" s="50" t="s">
        <v>203</v>
      </c>
      <c r="D30" s="50" t="s">
        <v>139</v>
      </c>
      <c r="E30" s="53" t="s">
        <v>140</v>
      </c>
      <c r="F30" s="181">
        <f t="shared" si="1"/>
        <v>445527</v>
      </c>
      <c r="G30" s="181">
        <f t="shared" si="2"/>
        <v>445527</v>
      </c>
      <c r="H30" s="181">
        <f>工资福利和个人家庭5!G31</f>
        <v>369431</v>
      </c>
      <c r="I30" s="181">
        <f>商品服务支出表6!F32</f>
        <v>10884</v>
      </c>
      <c r="J30" s="181">
        <f>工资福利和个人家庭5!T31</f>
        <v>65212</v>
      </c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customHeight="1" spans="1:251">
      <c r="A31" s="50" t="s">
        <v>204</v>
      </c>
      <c r="B31" s="50"/>
      <c r="C31" s="50"/>
      <c r="D31" s="50"/>
      <c r="E31" s="53" t="s">
        <v>141</v>
      </c>
      <c r="F31" s="181">
        <f t="shared" si="1"/>
        <v>10000</v>
      </c>
      <c r="G31" s="181">
        <f t="shared" si="2"/>
        <v>10000</v>
      </c>
      <c r="H31" s="181">
        <f>工资福利和个人家庭5!G32</f>
        <v>10000</v>
      </c>
      <c r="I31" s="181">
        <f>商品服务支出表6!F33</f>
        <v>0</v>
      </c>
      <c r="J31" s="181">
        <f>工资福利和个人家庭5!T32</f>
        <v>0</v>
      </c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customHeight="1" spans="1:251">
      <c r="A32" s="50"/>
      <c r="B32" s="50" t="s">
        <v>184</v>
      </c>
      <c r="C32" s="50"/>
      <c r="D32" s="50"/>
      <c r="E32" s="53" t="s">
        <v>142</v>
      </c>
      <c r="F32" s="181">
        <f t="shared" si="1"/>
        <v>10000</v>
      </c>
      <c r="G32" s="181">
        <f t="shared" si="2"/>
        <v>10000</v>
      </c>
      <c r="H32" s="181">
        <f>工资福利和个人家庭5!G33</f>
        <v>10000</v>
      </c>
      <c r="I32" s="181">
        <f>商品服务支出表6!F34</f>
        <v>0</v>
      </c>
      <c r="J32" s="181">
        <f>工资福利和个人家庭5!T33</f>
        <v>0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customHeight="1" spans="1:251">
      <c r="A33" s="50" t="s">
        <v>205</v>
      </c>
      <c r="B33" s="50" t="s">
        <v>186</v>
      </c>
      <c r="C33" s="50" t="s">
        <v>195</v>
      </c>
      <c r="D33" s="50" t="s">
        <v>116</v>
      </c>
      <c r="E33" s="53" t="s">
        <v>143</v>
      </c>
      <c r="F33" s="181">
        <f t="shared" si="1"/>
        <v>10000</v>
      </c>
      <c r="G33" s="181">
        <f t="shared" si="2"/>
        <v>10000</v>
      </c>
      <c r="H33" s="181">
        <f>工资福利和个人家庭5!G34</f>
        <v>10000</v>
      </c>
      <c r="I33" s="181">
        <f>商品服务支出表6!F35</f>
        <v>0</v>
      </c>
      <c r="J33" s="181">
        <f>工资福利和个人家庭5!T34</f>
        <v>0</v>
      </c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customHeight="1" spans="1:251">
      <c r="A34" s="50" t="s">
        <v>206</v>
      </c>
      <c r="B34" s="50"/>
      <c r="C34" s="50"/>
      <c r="D34" s="50"/>
      <c r="E34" s="53" t="s">
        <v>144</v>
      </c>
      <c r="F34" s="181">
        <f t="shared" si="1"/>
        <v>5462465</v>
      </c>
      <c r="G34" s="181">
        <f t="shared" si="2"/>
        <v>5462465</v>
      </c>
      <c r="H34" s="181">
        <f>工资福利和个人家庭5!G35</f>
        <v>4971033</v>
      </c>
      <c r="I34" s="181">
        <f>商品服务支出表6!F36</f>
        <v>61872</v>
      </c>
      <c r="J34" s="181">
        <f>工资福利和个人家庭5!T35</f>
        <v>429560</v>
      </c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customHeight="1" spans="1:251">
      <c r="A35" s="50"/>
      <c r="B35" s="50" t="s">
        <v>187</v>
      </c>
      <c r="C35" s="50"/>
      <c r="D35" s="50"/>
      <c r="E35" s="53" t="s">
        <v>145</v>
      </c>
      <c r="F35" s="181">
        <f t="shared" si="1"/>
        <v>5462465</v>
      </c>
      <c r="G35" s="181">
        <f t="shared" si="2"/>
        <v>5462465</v>
      </c>
      <c r="H35" s="181">
        <f>工资福利和个人家庭5!G36</f>
        <v>4971033</v>
      </c>
      <c r="I35" s="181">
        <f>商品服务支出表6!F37</f>
        <v>61872</v>
      </c>
      <c r="J35" s="181">
        <f>工资福利和个人家庭5!T36</f>
        <v>429560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customHeight="1" spans="1:251">
      <c r="A36" s="50" t="s">
        <v>207</v>
      </c>
      <c r="B36" s="50" t="s">
        <v>202</v>
      </c>
      <c r="C36" s="50" t="s">
        <v>208</v>
      </c>
      <c r="D36" s="50" t="s">
        <v>146</v>
      </c>
      <c r="E36" s="53" t="s">
        <v>147</v>
      </c>
      <c r="F36" s="181">
        <f t="shared" si="1"/>
        <v>2596265</v>
      </c>
      <c r="G36" s="181">
        <f t="shared" si="2"/>
        <v>2596265</v>
      </c>
      <c r="H36" s="181">
        <f>工资福利和个人家庭5!G37</f>
        <v>2104833</v>
      </c>
      <c r="I36" s="181">
        <f>商品服务支出表6!F38</f>
        <v>61872</v>
      </c>
      <c r="J36" s="181">
        <f>工资福利和个人家庭5!T37</f>
        <v>429560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customHeight="1" spans="1:251">
      <c r="A37" s="50" t="s">
        <v>207</v>
      </c>
      <c r="B37" s="50" t="s">
        <v>209</v>
      </c>
      <c r="C37" s="50" t="s">
        <v>195</v>
      </c>
      <c r="D37" s="50" t="s">
        <v>146</v>
      </c>
      <c r="E37" s="53" t="s">
        <v>148</v>
      </c>
      <c r="F37" s="181">
        <f t="shared" si="1"/>
        <v>2866200</v>
      </c>
      <c r="G37" s="181">
        <f t="shared" si="2"/>
        <v>2866200</v>
      </c>
      <c r="H37" s="181">
        <f>工资福利和个人家庭5!G38</f>
        <v>2866200</v>
      </c>
      <c r="I37" s="181">
        <f>商品服务支出表6!F39</f>
        <v>0</v>
      </c>
      <c r="J37" s="181">
        <f>工资福利和个人家庭5!T38</f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customHeight="1" spans="1:251">
      <c r="A38" s="60">
        <v>220</v>
      </c>
      <c r="B38" s="60"/>
      <c r="C38" s="60"/>
      <c r="D38" s="61"/>
      <c r="E38" s="62" t="s">
        <v>149</v>
      </c>
      <c r="F38" s="181">
        <f t="shared" si="1"/>
        <v>293672</v>
      </c>
      <c r="G38" s="181">
        <f t="shared" si="2"/>
        <v>293672</v>
      </c>
      <c r="H38" s="181">
        <f>工资福利和个人家庭5!G39</f>
        <v>289268</v>
      </c>
      <c r="I38" s="181">
        <f>商品服务支出表6!F40</f>
        <v>14400</v>
      </c>
      <c r="J38" s="181">
        <f>工资福利和个人家庭5!T39</f>
        <v>-9996</v>
      </c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customHeight="1" spans="1:251">
      <c r="A39" s="60"/>
      <c r="B39" s="60" t="s">
        <v>187</v>
      </c>
      <c r="C39" s="60" t="s">
        <v>187</v>
      </c>
      <c r="D39" s="61"/>
      <c r="E39" s="62" t="s">
        <v>150</v>
      </c>
      <c r="F39" s="181">
        <f t="shared" si="1"/>
        <v>293672</v>
      </c>
      <c r="G39" s="181">
        <f t="shared" si="2"/>
        <v>293672</v>
      </c>
      <c r="H39" s="181">
        <f>工资福利和个人家庭5!G40</f>
        <v>289268</v>
      </c>
      <c r="I39" s="181">
        <f>商品服务支出表6!F41</f>
        <v>14400</v>
      </c>
      <c r="J39" s="181">
        <f>工资福利和个人家庭5!T40</f>
        <v>-9996</v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customHeight="1" spans="1:25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customHeight="1" spans="1:25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customHeight="1" spans="1:25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customHeight="1" spans="1:25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customHeight="1" spans="1:25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customHeight="1" spans="1:25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</row>
    <row r="46" customHeight="1" spans="1:25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</row>
    <row r="47" customHeight="1" spans="1:25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</row>
    <row r="48" customHeight="1" spans="1:25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</row>
    <row r="49" customHeight="1" spans="1:25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customHeight="1" spans="1:25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customHeight="1" spans="1:25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customHeight="1" spans="1:25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customHeight="1" spans="1:25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customHeight="1" spans="1:25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customHeight="1" spans="1:25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</sheetData>
  <mergeCells count="10">
    <mergeCell ref="A2:X2"/>
    <mergeCell ref="A4:C4"/>
    <mergeCell ref="G4:J4"/>
    <mergeCell ref="K4:U4"/>
    <mergeCell ref="D4:D5"/>
    <mergeCell ref="E4:E5"/>
    <mergeCell ref="F4:F5"/>
    <mergeCell ref="V4:V5"/>
    <mergeCell ref="W4:W5"/>
    <mergeCell ref="X4:X5"/>
  </mergeCells>
  <printOptions horizontalCentered="1"/>
  <pageMargins left="0.629166666666667" right="0.629166666666667" top="0.590277777777778" bottom="0.707638888888889" header="0.511805555555556" footer="0.511805555555556"/>
  <pageSetup paperSize="9" scale="62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W65"/>
  <sheetViews>
    <sheetView showGridLines="0" showZeros="0" topLeftCell="A4" workbookViewId="0">
      <pane xSplit="5" ySplit="4" topLeftCell="F8" activePane="bottomRight" state="frozen"/>
      <selection/>
      <selection pane="topRight"/>
      <selection pane="bottomLeft"/>
      <selection pane="bottomRight" activeCell="G9" sqref="G9:G22"/>
    </sheetView>
  </sheetViews>
  <sheetFormatPr defaultColWidth="9.16666666666667" defaultRowHeight="11.25"/>
  <cols>
    <col min="1" max="3" width="4" style="109" customWidth="1"/>
    <col min="4" max="4" width="9.16666666666667" style="109" customWidth="1"/>
    <col min="5" max="5" width="32" style="109" customWidth="1"/>
    <col min="6" max="6" width="16.1666666666667" style="109" customWidth="1"/>
    <col min="7" max="7" width="9.33333333333333" style="109" customWidth="1"/>
    <col min="8" max="8" width="9.66666666666667" style="109" customWidth="1"/>
    <col min="9" max="9" width="12.3333333333333" style="109" customWidth="1"/>
    <col min="10" max="11" width="9.16666666666667" style="109" customWidth="1"/>
    <col min="12" max="12" width="9.33333333333333" style="109" customWidth="1"/>
    <col min="13" max="18" width="9.16666666666667" customWidth="1"/>
    <col min="19" max="29" width="9.33333333333333" style="109" customWidth="1"/>
    <col min="30" max="30" width="9.16666666666667" style="109" customWidth="1"/>
    <col min="31" max="31" width="9.33333333333333" style="109" customWidth="1"/>
    <col min="32" max="205" width="9.16666666666667" style="109" customWidth="1"/>
  </cols>
  <sheetData>
    <row r="1" s="106" customFormat="1" ht="15" customHeight="1" spans="1:32">
      <c r="A1" s="139"/>
      <c r="B1" s="140"/>
      <c r="C1" s="111"/>
      <c r="D1" s="141"/>
      <c r="E1" s="142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1" t="s">
        <v>250</v>
      </c>
      <c r="AF1" s="1"/>
    </row>
    <row r="2" s="137" customFormat="1" ht="27" customHeight="1" spans="1:32">
      <c r="A2" s="114" t="s">
        <v>251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65"/>
    </row>
    <row r="3" s="100" customFormat="1" ht="18.75" customHeight="1" spans="1:32">
      <c r="A3" s="115" t="s">
        <v>6</v>
      </c>
      <c r="B3" s="116"/>
      <c r="C3" s="116"/>
      <c r="D3" s="117"/>
      <c r="E3" s="7"/>
      <c r="F3" s="5"/>
      <c r="G3" s="29"/>
      <c r="H3" s="29"/>
      <c r="I3" s="5"/>
      <c r="J3" s="5"/>
      <c r="K3" s="5"/>
      <c r="L3" s="5"/>
      <c r="M3" s="7"/>
      <c r="N3" s="7"/>
      <c r="O3" s="7"/>
      <c r="P3" s="7"/>
      <c r="Q3" s="7"/>
      <c r="R3" s="7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 t="s">
        <v>7</v>
      </c>
      <c r="AF3" s="35"/>
    </row>
    <row r="4" s="106" customFormat="1" ht="22.5" customHeight="1" spans="1:32">
      <c r="A4" s="143" t="s">
        <v>155</v>
      </c>
      <c r="B4" s="143"/>
      <c r="C4" s="144"/>
      <c r="D4" s="14" t="s">
        <v>80</v>
      </c>
      <c r="E4" s="14" t="s">
        <v>252</v>
      </c>
      <c r="F4" s="14" t="s">
        <v>82</v>
      </c>
      <c r="G4" s="145" t="s">
        <v>218</v>
      </c>
      <c r="H4" s="146"/>
      <c r="I4" s="146"/>
      <c r="J4" s="153"/>
      <c r="K4" s="153"/>
      <c r="L4" s="153"/>
      <c r="M4" s="146"/>
      <c r="N4" s="146"/>
      <c r="O4" s="146"/>
      <c r="P4" s="146"/>
      <c r="Q4" s="146"/>
      <c r="R4" s="146"/>
      <c r="S4" s="146"/>
      <c r="T4" s="162" t="s">
        <v>253</v>
      </c>
      <c r="U4" s="163"/>
      <c r="V4" s="163"/>
      <c r="W4" s="163"/>
      <c r="X4" s="164"/>
      <c r="Y4" s="164"/>
      <c r="Z4" s="164"/>
      <c r="AA4" s="164"/>
      <c r="AB4" s="164"/>
      <c r="AC4" s="164"/>
      <c r="AD4" s="164"/>
      <c r="AE4" s="164"/>
      <c r="AF4" s="1"/>
    </row>
    <row r="5" s="106" customFormat="1" ht="26.25" customHeight="1" spans="1:32">
      <c r="A5" s="14" t="s">
        <v>159</v>
      </c>
      <c r="B5" s="14" t="s">
        <v>160</v>
      </c>
      <c r="C5" s="14" t="s">
        <v>161</v>
      </c>
      <c r="D5" s="14"/>
      <c r="E5" s="14"/>
      <c r="F5" s="13"/>
      <c r="G5" s="122" t="s">
        <v>254</v>
      </c>
      <c r="H5" s="122" t="s">
        <v>255</v>
      </c>
      <c r="I5" s="154" t="s">
        <v>256</v>
      </c>
      <c r="J5" s="14" t="s">
        <v>257</v>
      </c>
      <c r="K5" s="14" t="s">
        <v>258</v>
      </c>
      <c r="L5" s="118" t="s">
        <v>259</v>
      </c>
      <c r="M5" s="155" t="s">
        <v>260</v>
      </c>
      <c r="N5" s="156" t="s">
        <v>261</v>
      </c>
      <c r="O5" s="156" t="s">
        <v>262</v>
      </c>
      <c r="P5" s="156" t="s">
        <v>263</v>
      </c>
      <c r="Q5" s="156" t="s">
        <v>264</v>
      </c>
      <c r="R5" s="156" t="s">
        <v>265</v>
      </c>
      <c r="S5" s="118" t="s">
        <v>266</v>
      </c>
      <c r="T5" s="122" t="s">
        <v>254</v>
      </c>
      <c r="U5" s="122" t="s">
        <v>267</v>
      </c>
      <c r="V5" s="122" t="s">
        <v>268</v>
      </c>
      <c r="W5" s="122" t="s">
        <v>269</v>
      </c>
      <c r="X5" s="119" t="s">
        <v>270</v>
      </c>
      <c r="Y5" s="14" t="s">
        <v>271</v>
      </c>
      <c r="Z5" s="14" t="s">
        <v>272</v>
      </c>
      <c r="AA5" s="14" t="s">
        <v>273</v>
      </c>
      <c r="AB5" s="14" t="s">
        <v>274</v>
      </c>
      <c r="AC5" s="14" t="s">
        <v>275</v>
      </c>
      <c r="AD5" s="14" t="s">
        <v>276</v>
      </c>
      <c r="AE5" s="118" t="s">
        <v>277</v>
      </c>
      <c r="AF5" s="1"/>
    </row>
    <row r="6" ht="43.5" customHeight="1" spans="1:31">
      <c r="A6" s="14"/>
      <c r="B6" s="14"/>
      <c r="C6" s="14"/>
      <c r="D6" s="14"/>
      <c r="E6" s="14"/>
      <c r="F6" s="118"/>
      <c r="G6" s="14"/>
      <c r="H6" s="144"/>
      <c r="I6" s="157"/>
      <c r="J6" s="14"/>
      <c r="K6" s="14"/>
      <c r="L6" s="118"/>
      <c r="M6" s="158"/>
      <c r="N6" s="156"/>
      <c r="O6" s="156"/>
      <c r="P6" s="156"/>
      <c r="Q6" s="156"/>
      <c r="R6" s="156"/>
      <c r="S6" s="118"/>
      <c r="T6" s="14"/>
      <c r="U6" s="14"/>
      <c r="V6" s="14"/>
      <c r="W6" s="13"/>
      <c r="X6" s="119"/>
      <c r="Y6" s="14"/>
      <c r="Z6" s="14"/>
      <c r="AA6" s="14"/>
      <c r="AB6" s="14"/>
      <c r="AC6" s="14"/>
      <c r="AD6" s="14"/>
      <c r="AE6" s="118"/>
    </row>
    <row r="7" s="106" customFormat="1" ht="18.95" customHeight="1" spans="1:32">
      <c r="A7" s="147" t="s">
        <v>102</v>
      </c>
      <c r="B7" s="147" t="s">
        <v>102</v>
      </c>
      <c r="C7" s="147" t="s">
        <v>102</v>
      </c>
      <c r="D7" s="148" t="s">
        <v>102</v>
      </c>
      <c r="E7" s="148" t="s">
        <v>102</v>
      </c>
      <c r="F7" s="148">
        <v>1</v>
      </c>
      <c r="G7" s="148">
        <v>2</v>
      </c>
      <c r="H7" s="149">
        <v>3</v>
      </c>
      <c r="I7" s="159">
        <v>4</v>
      </c>
      <c r="J7" s="148">
        <v>5</v>
      </c>
      <c r="K7" s="147">
        <v>6</v>
      </c>
      <c r="L7" s="148">
        <v>7</v>
      </c>
      <c r="M7" s="160">
        <v>8</v>
      </c>
      <c r="N7" s="160">
        <v>9</v>
      </c>
      <c r="O7" s="161">
        <v>10</v>
      </c>
      <c r="P7" s="161">
        <v>11</v>
      </c>
      <c r="Q7" s="160">
        <v>12</v>
      </c>
      <c r="R7" s="160">
        <v>13</v>
      </c>
      <c r="S7" s="148">
        <v>14</v>
      </c>
      <c r="T7" s="147">
        <v>15</v>
      </c>
      <c r="U7" s="148">
        <v>16</v>
      </c>
      <c r="V7" s="148">
        <v>17</v>
      </c>
      <c r="W7" s="148">
        <v>18</v>
      </c>
      <c r="X7" s="148">
        <v>19</v>
      </c>
      <c r="Y7" s="147">
        <v>20</v>
      </c>
      <c r="Z7" s="148">
        <v>21</v>
      </c>
      <c r="AA7" s="148">
        <v>22</v>
      </c>
      <c r="AB7" s="148">
        <v>23</v>
      </c>
      <c r="AC7" s="148">
        <v>24</v>
      </c>
      <c r="AD7" s="148">
        <v>25</v>
      </c>
      <c r="AE7" s="148">
        <v>26</v>
      </c>
      <c r="AF7" s="1"/>
    </row>
    <row r="8" s="138" customFormat="1" ht="18" customHeight="1" spans="1:32">
      <c r="A8" s="17" t="s">
        <v>228</v>
      </c>
      <c r="B8" s="125" t="s">
        <v>229</v>
      </c>
      <c r="C8" s="126" t="s">
        <v>230</v>
      </c>
      <c r="D8" s="17" t="s">
        <v>103</v>
      </c>
      <c r="E8" s="18" t="s">
        <v>231</v>
      </c>
      <c r="F8" s="127" t="s">
        <v>278</v>
      </c>
      <c r="G8" s="150" t="s">
        <v>279</v>
      </c>
      <c r="H8" s="20" t="s">
        <v>280</v>
      </c>
      <c r="I8" s="21" t="s">
        <v>281</v>
      </c>
      <c r="J8" s="21" t="s">
        <v>282</v>
      </c>
      <c r="K8" s="21" t="s">
        <v>283</v>
      </c>
      <c r="L8" s="21" t="s">
        <v>284</v>
      </c>
      <c r="M8" s="21" t="s">
        <v>285</v>
      </c>
      <c r="N8" s="21" t="s">
        <v>286</v>
      </c>
      <c r="O8" s="21" t="s">
        <v>287</v>
      </c>
      <c r="P8" s="21" t="s">
        <v>288</v>
      </c>
      <c r="Q8" s="21" t="s">
        <v>289</v>
      </c>
      <c r="R8" s="21" t="s">
        <v>290</v>
      </c>
      <c r="S8" s="21" t="s">
        <v>291</v>
      </c>
      <c r="T8" s="127" t="s">
        <v>292</v>
      </c>
      <c r="U8" s="20" t="s">
        <v>293</v>
      </c>
      <c r="V8" s="21" t="s">
        <v>294</v>
      </c>
      <c r="W8" s="21" t="s">
        <v>295</v>
      </c>
      <c r="X8" s="20" t="s">
        <v>296</v>
      </c>
      <c r="Y8" s="21" t="s">
        <v>297</v>
      </c>
      <c r="Z8" s="21" t="s">
        <v>298</v>
      </c>
      <c r="AA8" s="21" t="s">
        <v>299</v>
      </c>
      <c r="AB8" s="21" t="s">
        <v>300</v>
      </c>
      <c r="AC8" s="21" t="s">
        <v>301</v>
      </c>
      <c r="AD8" s="21" t="s">
        <v>302</v>
      </c>
      <c r="AE8" s="19" t="s">
        <v>303</v>
      </c>
      <c r="AF8" s="166"/>
    </row>
    <row r="9" ht="18" customHeight="1" spans="1:205">
      <c r="A9" s="50"/>
      <c r="B9" s="51"/>
      <c r="C9" s="52"/>
      <c r="D9" s="50"/>
      <c r="E9" s="128" t="s">
        <v>1</v>
      </c>
      <c r="F9" s="129">
        <f t="shared" ref="F9:F16" si="0">G9+T9</f>
        <v>12964105</v>
      </c>
      <c r="G9" s="129">
        <f>G10+G14+G18+G21+G24+G28+G32+G35+G39</f>
        <v>10993457</v>
      </c>
      <c r="H9" s="129">
        <f t="shared" ref="H9:AE9" si="1">H10+H14+H18+H21+H24+H28+H32+H35+H39</f>
        <v>5585692</v>
      </c>
      <c r="I9" s="129">
        <f t="shared" si="1"/>
        <v>245940</v>
      </c>
      <c r="J9" s="129">
        <f t="shared" si="1"/>
        <v>478052</v>
      </c>
      <c r="K9" s="129">
        <f t="shared" si="1"/>
        <v>1077996</v>
      </c>
      <c r="L9" s="129">
        <f t="shared" si="1"/>
        <v>0</v>
      </c>
      <c r="M9" s="129">
        <f t="shared" si="1"/>
        <v>0</v>
      </c>
      <c r="N9" s="129">
        <f t="shared" si="1"/>
        <v>0</v>
      </c>
      <c r="O9" s="129">
        <f t="shared" si="1"/>
        <v>3732</v>
      </c>
      <c r="P9" s="129">
        <f t="shared" si="1"/>
        <v>671568</v>
      </c>
      <c r="Q9" s="129">
        <f t="shared" si="1"/>
        <v>0</v>
      </c>
      <c r="R9" s="129">
        <f t="shared" si="1"/>
        <v>0</v>
      </c>
      <c r="S9" s="129">
        <f t="shared" si="1"/>
        <v>2930477</v>
      </c>
      <c r="T9" s="129">
        <f t="shared" si="1"/>
        <v>1970648</v>
      </c>
      <c r="U9" s="129">
        <f t="shared" si="1"/>
        <v>46824</v>
      </c>
      <c r="V9" s="129">
        <f t="shared" si="1"/>
        <v>0</v>
      </c>
      <c r="W9" s="129">
        <f t="shared" si="1"/>
        <v>0</v>
      </c>
      <c r="X9" s="129">
        <f t="shared" si="1"/>
        <v>0</v>
      </c>
      <c r="Y9" s="129">
        <f t="shared" si="1"/>
        <v>0</v>
      </c>
      <c r="Z9" s="129">
        <f t="shared" si="1"/>
        <v>0</v>
      </c>
      <c r="AA9" s="129">
        <f t="shared" si="1"/>
        <v>0</v>
      </c>
      <c r="AB9" s="129">
        <f t="shared" si="1"/>
        <v>115792</v>
      </c>
      <c r="AC9" s="129">
        <f t="shared" si="1"/>
        <v>684544</v>
      </c>
      <c r="AD9" s="129">
        <f t="shared" si="1"/>
        <v>0</v>
      </c>
      <c r="AE9" s="129">
        <f t="shared" si="1"/>
        <v>1123488</v>
      </c>
      <c r="AF9" s="136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ht="18" customHeight="1" spans="1:205">
      <c r="A10" s="50"/>
      <c r="B10" s="51"/>
      <c r="C10" s="52"/>
      <c r="D10" s="50" t="s">
        <v>112</v>
      </c>
      <c r="E10" s="128" t="s">
        <v>113</v>
      </c>
      <c r="F10" s="129">
        <f t="shared" si="0"/>
        <v>5598511</v>
      </c>
      <c r="G10" s="129">
        <f t="shared" ref="G9:G13" si="2">SUM(H10:S10)</f>
        <v>4579659</v>
      </c>
      <c r="H10" s="151">
        <v>3269104</v>
      </c>
      <c r="I10" s="129"/>
      <c r="J10" s="151">
        <v>272158</v>
      </c>
      <c r="K10" s="152">
        <v>630708</v>
      </c>
      <c r="L10" s="129"/>
      <c r="M10" s="61"/>
      <c r="N10" s="61"/>
      <c r="O10" s="61">
        <v>2244</v>
      </c>
      <c r="P10" s="61">
        <v>378432</v>
      </c>
      <c r="Q10" s="61"/>
      <c r="R10" s="129"/>
      <c r="S10" s="129">
        <v>27013</v>
      </c>
      <c r="T10" s="129">
        <f>SUM(U10:AE10)</f>
        <v>1018852</v>
      </c>
      <c r="U10" s="61">
        <v>33528</v>
      </c>
      <c r="V10" s="129"/>
      <c r="W10" s="61"/>
      <c r="X10" s="61"/>
      <c r="Y10" s="61"/>
      <c r="Z10" s="61"/>
      <c r="AA10" s="61"/>
      <c r="AB10" s="167">
        <v>115792</v>
      </c>
      <c r="AC10" s="167">
        <v>144492</v>
      </c>
      <c r="AD10" s="152"/>
      <c r="AE10" s="129">
        <v>725040</v>
      </c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ht="18" customHeight="1" spans="1:205">
      <c r="A11" s="50" t="s">
        <v>183</v>
      </c>
      <c r="B11" s="51"/>
      <c r="C11" s="52"/>
      <c r="D11" s="50"/>
      <c r="E11" s="128" t="s">
        <v>114</v>
      </c>
      <c r="F11" s="129">
        <f t="shared" si="0"/>
        <v>5598511</v>
      </c>
      <c r="G11" s="129">
        <f t="shared" si="2"/>
        <v>4579659</v>
      </c>
      <c r="H11" s="151">
        <v>3269104</v>
      </c>
      <c r="I11" s="129"/>
      <c r="J11" s="151">
        <v>272158</v>
      </c>
      <c r="K11" s="152">
        <v>630708</v>
      </c>
      <c r="L11" s="129"/>
      <c r="M11" s="61"/>
      <c r="N11" s="61"/>
      <c r="O11" s="61">
        <v>2244</v>
      </c>
      <c r="P11" s="61">
        <v>378432</v>
      </c>
      <c r="Q11" s="61"/>
      <c r="R11" s="129"/>
      <c r="S11" s="129">
        <v>27013</v>
      </c>
      <c r="T11" s="129">
        <f>SUM(U11:AE11)</f>
        <v>1018852</v>
      </c>
      <c r="U11" s="61">
        <v>33528</v>
      </c>
      <c r="V11" s="129"/>
      <c r="W11" s="61"/>
      <c r="X11" s="61"/>
      <c r="Y11" s="61"/>
      <c r="Z11" s="61"/>
      <c r="AA11" s="61"/>
      <c r="AB11" s="167">
        <v>115792</v>
      </c>
      <c r="AC11" s="167">
        <v>144492</v>
      </c>
      <c r="AD11" s="152"/>
      <c r="AE11" s="129">
        <v>725040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ht="18" customHeight="1" spans="1:205">
      <c r="A12" s="50"/>
      <c r="B12" s="51" t="s">
        <v>184</v>
      </c>
      <c r="C12" s="52"/>
      <c r="D12" s="50"/>
      <c r="E12" s="128" t="s">
        <v>115</v>
      </c>
      <c r="F12" s="129">
        <f t="shared" si="0"/>
        <v>5598511</v>
      </c>
      <c r="G12" s="129">
        <f t="shared" si="2"/>
        <v>4579659</v>
      </c>
      <c r="H12" s="151">
        <v>3269104</v>
      </c>
      <c r="I12" s="129"/>
      <c r="J12" s="151">
        <v>272158</v>
      </c>
      <c r="K12" s="152">
        <v>630708</v>
      </c>
      <c r="L12" s="129"/>
      <c r="M12" s="61"/>
      <c r="N12" s="61"/>
      <c r="O12" s="61">
        <v>2244</v>
      </c>
      <c r="P12" s="61">
        <v>378432</v>
      </c>
      <c r="Q12" s="61"/>
      <c r="R12" s="129"/>
      <c r="S12" s="129">
        <v>27013</v>
      </c>
      <c r="T12" s="129">
        <f>SUM(U12:AE12)</f>
        <v>1018852</v>
      </c>
      <c r="U12" s="61">
        <v>33528</v>
      </c>
      <c r="V12" s="129"/>
      <c r="W12" s="61"/>
      <c r="X12" s="61"/>
      <c r="Y12" s="61"/>
      <c r="Z12" s="61"/>
      <c r="AA12" s="61"/>
      <c r="AB12" s="167">
        <v>115792</v>
      </c>
      <c r="AC12" s="167">
        <v>144492</v>
      </c>
      <c r="AD12" s="152"/>
      <c r="AE12" s="129">
        <v>725040</v>
      </c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ht="18" customHeight="1" spans="1:205">
      <c r="A13" s="50" t="s">
        <v>185</v>
      </c>
      <c r="B13" s="51" t="s">
        <v>186</v>
      </c>
      <c r="C13" s="52" t="s">
        <v>187</v>
      </c>
      <c r="D13" s="50" t="s">
        <v>116</v>
      </c>
      <c r="E13" s="128" t="s">
        <v>117</v>
      </c>
      <c r="F13" s="129">
        <f t="shared" si="0"/>
        <v>5598511</v>
      </c>
      <c r="G13" s="129">
        <f t="shared" si="2"/>
        <v>4579659</v>
      </c>
      <c r="H13" s="151">
        <v>3269104</v>
      </c>
      <c r="I13" s="129"/>
      <c r="J13" s="151">
        <v>272158</v>
      </c>
      <c r="K13" s="152">
        <v>630708</v>
      </c>
      <c r="L13" s="129"/>
      <c r="M13" s="61"/>
      <c r="N13" s="61"/>
      <c r="O13" s="61">
        <v>2244</v>
      </c>
      <c r="P13" s="61">
        <v>378432</v>
      </c>
      <c r="Q13" s="61"/>
      <c r="R13" s="129"/>
      <c r="S13" s="129">
        <v>27013</v>
      </c>
      <c r="T13" s="129">
        <f>SUM(U13:AE13)</f>
        <v>1018852</v>
      </c>
      <c r="U13" s="61">
        <v>33528</v>
      </c>
      <c r="V13" s="129"/>
      <c r="W13" s="61"/>
      <c r="X13" s="61"/>
      <c r="Y13" s="61"/>
      <c r="Z13" s="61"/>
      <c r="AA13" s="61"/>
      <c r="AB13" s="167">
        <v>115792</v>
      </c>
      <c r="AC13" s="167">
        <v>144492</v>
      </c>
      <c r="AD13" s="152"/>
      <c r="AE13" s="129">
        <v>725040</v>
      </c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ht="18" customHeight="1" spans="1:205">
      <c r="A14" s="50"/>
      <c r="B14" s="51"/>
      <c r="C14" s="52"/>
      <c r="D14" s="50" t="s">
        <v>118</v>
      </c>
      <c r="E14" s="128" t="s">
        <v>119</v>
      </c>
      <c r="F14" s="129">
        <f t="shared" si="0"/>
        <v>232680</v>
      </c>
      <c r="G14" s="129">
        <f t="shared" ref="G14:G40" si="3">SUM(H14:S14)</f>
        <v>0</v>
      </c>
      <c r="H14" s="152"/>
      <c r="I14" s="129"/>
      <c r="J14" s="151"/>
      <c r="K14" s="151"/>
      <c r="L14" s="61"/>
      <c r="M14" s="61"/>
      <c r="N14" s="61"/>
      <c r="O14" s="61"/>
      <c r="P14" s="129"/>
      <c r="Q14" s="61"/>
      <c r="R14" s="61"/>
      <c r="S14" s="61"/>
      <c r="T14" s="129">
        <f t="shared" ref="T14:T24" si="4">SUM(U14:AE14)</f>
        <v>232680</v>
      </c>
      <c r="U14" s="61"/>
      <c r="V14" s="61"/>
      <c r="W14" s="61"/>
      <c r="X14" s="61"/>
      <c r="Y14" s="61"/>
      <c r="Z14" s="61"/>
      <c r="AA14" s="61"/>
      <c r="AB14" s="61"/>
      <c r="AC14" s="61">
        <v>196440</v>
      </c>
      <c r="AD14" s="152"/>
      <c r="AE14" s="61">
        <v>36240</v>
      </c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ht="18" customHeight="1" spans="1:205">
      <c r="A15" s="50" t="s">
        <v>183</v>
      </c>
      <c r="B15" s="51"/>
      <c r="C15" s="52"/>
      <c r="D15" s="50"/>
      <c r="E15" s="128" t="s">
        <v>114</v>
      </c>
      <c r="F15" s="129">
        <f t="shared" si="0"/>
        <v>232680</v>
      </c>
      <c r="G15" s="129">
        <f t="shared" si="3"/>
        <v>0</v>
      </c>
      <c r="H15" s="152"/>
      <c r="I15" s="61"/>
      <c r="J15" s="152"/>
      <c r="K15" s="151"/>
      <c r="L15" s="61"/>
      <c r="M15" s="61"/>
      <c r="N15" s="61"/>
      <c r="O15" s="61"/>
      <c r="P15" s="61"/>
      <c r="Q15" s="61"/>
      <c r="R15" s="129"/>
      <c r="S15" s="61"/>
      <c r="T15" s="129">
        <f t="shared" si="4"/>
        <v>232680</v>
      </c>
      <c r="U15" s="61"/>
      <c r="V15" s="61"/>
      <c r="W15" s="61"/>
      <c r="X15" s="61"/>
      <c r="Y15" s="61"/>
      <c r="Z15" s="61"/>
      <c r="AA15" s="61"/>
      <c r="AB15" s="61"/>
      <c r="AC15" s="61">
        <v>196440</v>
      </c>
      <c r="AD15" s="152"/>
      <c r="AE15" s="61">
        <v>36240</v>
      </c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ht="18" customHeight="1" spans="1:205">
      <c r="A16" s="50"/>
      <c r="B16" s="51" t="s">
        <v>188</v>
      </c>
      <c r="C16" s="52"/>
      <c r="D16" s="50"/>
      <c r="E16" s="128" t="s">
        <v>120</v>
      </c>
      <c r="F16" s="129">
        <f t="shared" si="0"/>
        <v>232680</v>
      </c>
      <c r="G16" s="129">
        <f t="shared" si="3"/>
        <v>0</v>
      </c>
      <c r="H16" s="152"/>
      <c r="I16" s="61"/>
      <c r="J16" s="152"/>
      <c r="K16" s="152"/>
      <c r="L16" s="61"/>
      <c r="M16" s="61"/>
      <c r="N16" s="61"/>
      <c r="O16" s="61"/>
      <c r="P16" s="61"/>
      <c r="Q16" s="61"/>
      <c r="R16" s="61"/>
      <c r="S16" s="61"/>
      <c r="T16" s="129">
        <f t="shared" si="4"/>
        <v>232680</v>
      </c>
      <c r="U16" s="61"/>
      <c r="V16" s="61"/>
      <c r="W16" s="61"/>
      <c r="X16" s="61"/>
      <c r="Y16" s="129"/>
      <c r="Z16" s="61"/>
      <c r="AA16" s="61"/>
      <c r="AB16" s="61"/>
      <c r="AC16" s="61">
        <v>196440</v>
      </c>
      <c r="AD16" s="152"/>
      <c r="AE16" s="61">
        <v>36240</v>
      </c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</row>
    <row r="17" ht="18" customHeight="1" spans="1:205">
      <c r="A17" s="50" t="s">
        <v>185</v>
      </c>
      <c r="B17" s="51" t="s">
        <v>189</v>
      </c>
      <c r="C17" s="52" t="s">
        <v>187</v>
      </c>
      <c r="D17" s="50" t="s">
        <v>121</v>
      </c>
      <c r="E17" s="128" t="s">
        <v>122</v>
      </c>
      <c r="F17" s="129">
        <f t="shared" ref="F14:F30" si="5">G17+T17</f>
        <v>232680</v>
      </c>
      <c r="G17" s="129">
        <f t="shared" si="3"/>
        <v>0</v>
      </c>
      <c r="H17" s="152"/>
      <c r="I17" s="61"/>
      <c r="J17" s="152"/>
      <c r="K17" s="152"/>
      <c r="L17" s="61"/>
      <c r="M17" s="61"/>
      <c r="N17" s="61"/>
      <c r="O17" s="61"/>
      <c r="P17" s="61"/>
      <c r="Q17" s="61"/>
      <c r="R17" s="61"/>
      <c r="S17" s="61"/>
      <c r="T17" s="129">
        <f t="shared" si="4"/>
        <v>232680</v>
      </c>
      <c r="U17" s="129"/>
      <c r="V17" s="61"/>
      <c r="W17" s="61"/>
      <c r="X17" s="61"/>
      <c r="Y17" s="61"/>
      <c r="Z17" s="61"/>
      <c r="AA17" s="61"/>
      <c r="AB17" s="61"/>
      <c r="AC17" s="61">
        <v>196440</v>
      </c>
      <c r="AD17" s="152"/>
      <c r="AE17" s="61">
        <v>36240</v>
      </c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ht="18" customHeight="1" spans="1:205">
      <c r="A18" s="50" t="s">
        <v>183</v>
      </c>
      <c r="B18" s="51"/>
      <c r="C18" s="52"/>
      <c r="D18" s="50"/>
      <c r="E18" s="128" t="s">
        <v>114</v>
      </c>
      <c r="F18" s="129">
        <f t="shared" si="5"/>
        <v>0</v>
      </c>
      <c r="G18" s="129">
        <f t="shared" si="3"/>
        <v>0</v>
      </c>
      <c r="H18" s="152"/>
      <c r="I18" s="61"/>
      <c r="J18" s="152"/>
      <c r="K18" s="152"/>
      <c r="L18" s="61"/>
      <c r="M18" s="61"/>
      <c r="N18" s="61"/>
      <c r="O18" s="61"/>
      <c r="P18" s="61"/>
      <c r="Q18" s="61"/>
      <c r="R18" s="61"/>
      <c r="S18" s="61"/>
      <c r="T18" s="129">
        <f t="shared" si="4"/>
        <v>0</v>
      </c>
      <c r="U18" s="61"/>
      <c r="V18" s="61"/>
      <c r="W18" s="61"/>
      <c r="X18" s="61"/>
      <c r="Y18" s="61"/>
      <c r="Z18" s="61"/>
      <c r="AA18" s="61"/>
      <c r="AB18" s="61"/>
      <c r="AC18" s="61"/>
      <c r="AD18" s="152"/>
      <c r="AE18" s="61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</row>
    <row r="19" ht="18" customHeight="1" spans="1:205">
      <c r="A19" s="50"/>
      <c r="B19" s="51" t="s">
        <v>175</v>
      </c>
      <c r="C19" s="52"/>
      <c r="D19" s="50"/>
      <c r="E19" s="128" t="s">
        <v>123</v>
      </c>
      <c r="F19" s="129">
        <f t="shared" si="5"/>
        <v>0</v>
      </c>
      <c r="G19" s="129">
        <f t="shared" si="3"/>
        <v>0</v>
      </c>
      <c r="H19" s="152"/>
      <c r="I19" s="61"/>
      <c r="J19" s="152"/>
      <c r="K19" s="152"/>
      <c r="L19" s="61"/>
      <c r="M19" s="61"/>
      <c r="N19" s="61"/>
      <c r="O19" s="61"/>
      <c r="P19" s="61"/>
      <c r="Q19" s="61"/>
      <c r="R19" s="61"/>
      <c r="S19" s="129"/>
      <c r="T19" s="129">
        <f t="shared" si="4"/>
        <v>0</v>
      </c>
      <c r="U19" s="61"/>
      <c r="V19" s="61"/>
      <c r="W19" s="61"/>
      <c r="X19" s="61"/>
      <c r="Y19" s="61"/>
      <c r="Z19" s="61"/>
      <c r="AA19" s="61"/>
      <c r="AB19" s="61"/>
      <c r="AC19" s="61"/>
      <c r="AD19" s="152"/>
      <c r="AE19" s="61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</row>
    <row r="20" ht="18" customHeight="1" spans="1:205">
      <c r="A20" s="50" t="s">
        <v>185</v>
      </c>
      <c r="B20" s="51" t="s">
        <v>175</v>
      </c>
      <c r="C20" s="52" t="s">
        <v>190</v>
      </c>
      <c r="D20" s="50"/>
      <c r="E20" s="128" t="s">
        <v>124</v>
      </c>
      <c r="F20" s="129">
        <f t="shared" si="5"/>
        <v>0</v>
      </c>
      <c r="G20" s="129">
        <f t="shared" si="3"/>
        <v>0</v>
      </c>
      <c r="H20" s="152"/>
      <c r="I20" s="61"/>
      <c r="J20" s="152"/>
      <c r="K20" s="152"/>
      <c r="L20" s="61"/>
      <c r="M20" s="61"/>
      <c r="N20" s="61"/>
      <c r="O20" s="61"/>
      <c r="P20" s="61"/>
      <c r="Q20" s="61"/>
      <c r="R20" s="61"/>
      <c r="S20" s="61"/>
      <c r="T20" s="129">
        <f t="shared" si="4"/>
        <v>0</v>
      </c>
      <c r="U20" s="61"/>
      <c r="V20" s="61"/>
      <c r="W20" s="61"/>
      <c r="X20" s="61"/>
      <c r="Y20" s="61"/>
      <c r="Z20" s="61"/>
      <c r="AA20" s="61"/>
      <c r="AB20" s="61"/>
      <c r="AC20" s="61"/>
      <c r="AD20" s="152"/>
      <c r="AE20" s="61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</row>
    <row r="21" ht="18" customHeight="1" spans="1:205">
      <c r="A21" s="50" t="s">
        <v>191</v>
      </c>
      <c r="B21" s="51"/>
      <c r="C21" s="52"/>
      <c r="D21" s="50"/>
      <c r="E21" s="128" t="s">
        <v>125</v>
      </c>
      <c r="F21" s="129">
        <f t="shared" si="5"/>
        <v>274576</v>
      </c>
      <c r="G21" s="129">
        <f t="shared" si="3"/>
        <v>10440</v>
      </c>
      <c r="H21" s="152"/>
      <c r="I21" s="61"/>
      <c r="J21" s="152"/>
      <c r="K21" s="152"/>
      <c r="L21" s="61"/>
      <c r="M21" s="61"/>
      <c r="N21" s="61"/>
      <c r="O21" s="61"/>
      <c r="P21" s="61"/>
      <c r="Q21" s="61"/>
      <c r="R21" s="61"/>
      <c r="S21" s="61">
        <v>10440</v>
      </c>
      <c r="T21" s="129">
        <f t="shared" si="4"/>
        <v>264136</v>
      </c>
      <c r="U21" s="61"/>
      <c r="V21" s="61"/>
      <c r="W21" s="61"/>
      <c r="X21" s="61"/>
      <c r="Y21" s="61"/>
      <c r="Z21" s="61"/>
      <c r="AA21" s="61"/>
      <c r="AB21" s="61"/>
      <c r="AC21" s="61">
        <v>231016</v>
      </c>
      <c r="AD21" s="152"/>
      <c r="AE21" s="167">
        <v>33120</v>
      </c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</row>
    <row r="22" ht="18" customHeight="1" spans="1:205">
      <c r="A22" s="50"/>
      <c r="B22" s="51" t="s">
        <v>192</v>
      </c>
      <c r="C22" s="52"/>
      <c r="D22" s="50"/>
      <c r="E22" s="128" t="s">
        <v>126</v>
      </c>
      <c r="F22" s="129">
        <f t="shared" si="5"/>
        <v>274576</v>
      </c>
      <c r="G22" s="129">
        <f t="shared" si="3"/>
        <v>10440</v>
      </c>
      <c r="H22" s="152"/>
      <c r="I22" s="61"/>
      <c r="J22" s="152"/>
      <c r="K22" s="152"/>
      <c r="L22" s="61"/>
      <c r="M22" s="61"/>
      <c r="N22" s="61"/>
      <c r="O22" s="61"/>
      <c r="P22" s="61"/>
      <c r="Q22" s="61"/>
      <c r="R22" s="61"/>
      <c r="S22" s="61">
        <v>10440</v>
      </c>
      <c r="T22" s="129">
        <f t="shared" si="4"/>
        <v>264136</v>
      </c>
      <c r="U22" s="61"/>
      <c r="V22" s="61"/>
      <c r="W22" s="61"/>
      <c r="X22" s="61"/>
      <c r="Y22" s="61"/>
      <c r="Z22" s="61"/>
      <c r="AA22" s="61"/>
      <c r="AB22" s="61"/>
      <c r="AC22" s="61">
        <v>231016</v>
      </c>
      <c r="AD22" s="152"/>
      <c r="AE22" s="167">
        <v>33120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</row>
    <row r="23" ht="18" customHeight="1" spans="1:205">
      <c r="A23" s="50" t="s">
        <v>193</v>
      </c>
      <c r="B23" s="51" t="s">
        <v>194</v>
      </c>
      <c r="C23" s="52" t="s">
        <v>195</v>
      </c>
      <c r="D23" s="50" t="s">
        <v>127</v>
      </c>
      <c r="E23" s="128" t="s">
        <v>128</v>
      </c>
      <c r="F23" s="129">
        <f t="shared" si="5"/>
        <v>274576</v>
      </c>
      <c r="G23" s="129">
        <f t="shared" si="3"/>
        <v>10440</v>
      </c>
      <c r="H23" s="152"/>
      <c r="I23" s="61"/>
      <c r="J23" s="152"/>
      <c r="K23" s="152"/>
      <c r="L23" s="61"/>
      <c r="M23" s="61"/>
      <c r="N23" s="61"/>
      <c r="O23" s="61"/>
      <c r="P23" s="61"/>
      <c r="Q23" s="61"/>
      <c r="R23" s="61"/>
      <c r="S23" s="61">
        <v>10440</v>
      </c>
      <c r="T23" s="129">
        <f t="shared" si="4"/>
        <v>264136</v>
      </c>
      <c r="U23" s="61"/>
      <c r="V23" s="61"/>
      <c r="W23" s="61"/>
      <c r="X23" s="61"/>
      <c r="Y23" s="61"/>
      <c r="Z23" s="61"/>
      <c r="AA23" s="61"/>
      <c r="AB23" s="61"/>
      <c r="AC23" s="61">
        <v>231016</v>
      </c>
      <c r="AD23" s="152"/>
      <c r="AE23" s="167">
        <v>33120</v>
      </c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</row>
    <row r="24" ht="18" customHeight="1" spans="1:205">
      <c r="A24" s="50"/>
      <c r="B24" s="51"/>
      <c r="C24" s="52"/>
      <c r="D24" s="50" t="s">
        <v>129</v>
      </c>
      <c r="E24" s="128" t="s">
        <v>130</v>
      </c>
      <c r="F24" s="129">
        <f t="shared" si="5"/>
        <v>733830</v>
      </c>
      <c r="G24" s="129">
        <f t="shared" si="3"/>
        <v>763626</v>
      </c>
      <c r="H24" s="152">
        <v>548768</v>
      </c>
      <c r="I24" s="61"/>
      <c r="J24" s="152">
        <v>44314</v>
      </c>
      <c r="K24" s="152">
        <v>106356</v>
      </c>
      <c r="L24" s="61"/>
      <c r="M24" s="61"/>
      <c r="N24" s="61"/>
      <c r="O24" s="61">
        <v>372</v>
      </c>
      <c r="P24" s="61">
        <v>63816</v>
      </c>
      <c r="Q24" s="61"/>
      <c r="R24" s="61"/>
      <c r="S24" s="61"/>
      <c r="T24" s="129">
        <f t="shared" si="4"/>
        <v>-29796</v>
      </c>
      <c r="U24" s="61"/>
      <c r="V24" s="61"/>
      <c r="W24" s="61"/>
      <c r="X24" s="61"/>
      <c r="Y24" s="61"/>
      <c r="Z24" s="61"/>
      <c r="AA24" s="61"/>
      <c r="AB24" s="61"/>
      <c r="AC24" s="61"/>
      <c r="AD24" s="152"/>
      <c r="AE24" s="61">
        <v>-29796</v>
      </c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</row>
    <row r="25" ht="18" customHeight="1" spans="1:205">
      <c r="A25" s="50" t="s">
        <v>196</v>
      </c>
      <c r="B25" s="51"/>
      <c r="C25" s="52"/>
      <c r="D25" s="50"/>
      <c r="E25" s="128" t="s">
        <v>131</v>
      </c>
      <c r="F25" s="129">
        <f t="shared" si="5"/>
        <v>733830</v>
      </c>
      <c r="G25" s="129">
        <f t="shared" si="3"/>
        <v>763626</v>
      </c>
      <c r="H25" s="152">
        <v>548768</v>
      </c>
      <c r="I25" s="61"/>
      <c r="J25" s="152">
        <v>44314</v>
      </c>
      <c r="K25" s="152">
        <v>106356</v>
      </c>
      <c r="L25" s="61"/>
      <c r="M25" s="61"/>
      <c r="N25" s="61"/>
      <c r="O25" s="61">
        <v>372</v>
      </c>
      <c r="P25" s="61">
        <v>63816</v>
      </c>
      <c r="Q25" s="61"/>
      <c r="R25" s="61"/>
      <c r="S25" s="61"/>
      <c r="T25" s="129">
        <f t="shared" ref="T25:T40" si="6">SUM(U25:AE25)</f>
        <v>-29796</v>
      </c>
      <c r="U25" s="61"/>
      <c r="V25" s="61"/>
      <c r="W25" s="61"/>
      <c r="X25" s="61"/>
      <c r="Y25" s="61"/>
      <c r="Z25" s="61"/>
      <c r="AA25" s="61"/>
      <c r="AB25" s="61"/>
      <c r="AC25" s="61"/>
      <c r="AD25" s="152"/>
      <c r="AE25" s="61">
        <v>-29796</v>
      </c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</row>
    <row r="26" ht="18" customHeight="1" spans="1:205">
      <c r="A26" s="50"/>
      <c r="B26" s="51" t="s">
        <v>197</v>
      </c>
      <c r="C26" s="52"/>
      <c r="D26" s="50"/>
      <c r="E26" s="128" t="s">
        <v>132</v>
      </c>
      <c r="F26" s="129">
        <f t="shared" si="5"/>
        <v>733830</v>
      </c>
      <c r="G26" s="129">
        <f t="shared" si="3"/>
        <v>763626</v>
      </c>
      <c r="H26" s="152">
        <v>548768</v>
      </c>
      <c r="I26" s="61"/>
      <c r="J26" s="152">
        <v>44314</v>
      </c>
      <c r="K26" s="152">
        <v>106356</v>
      </c>
      <c r="L26" s="61"/>
      <c r="M26" s="61"/>
      <c r="N26" s="61"/>
      <c r="O26" s="61">
        <v>372</v>
      </c>
      <c r="P26" s="61">
        <v>63816</v>
      </c>
      <c r="Q26" s="61"/>
      <c r="R26" s="61"/>
      <c r="S26" s="61"/>
      <c r="T26" s="129">
        <f t="shared" si="6"/>
        <v>-29796</v>
      </c>
      <c r="U26" s="61"/>
      <c r="V26" s="61"/>
      <c r="W26" s="61"/>
      <c r="X26" s="61"/>
      <c r="Y26" s="61"/>
      <c r="Z26" s="61"/>
      <c r="AA26" s="61"/>
      <c r="AB26" s="61"/>
      <c r="AC26" s="61"/>
      <c r="AD26" s="152"/>
      <c r="AE26" s="61">
        <v>-29796</v>
      </c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ht="18" customHeight="1" spans="1:205">
      <c r="A27" s="50" t="s">
        <v>198</v>
      </c>
      <c r="B27" s="51" t="s">
        <v>199</v>
      </c>
      <c r="C27" s="52" t="s">
        <v>187</v>
      </c>
      <c r="D27" s="50" t="s">
        <v>133</v>
      </c>
      <c r="E27" s="128" t="s">
        <v>134</v>
      </c>
      <c r="F27" s="129">
        <f t="shared" si="5"/>
        <v>733830</v>
      </c>
      <c r="G27" s="129">
        <f t="shared" si="3"/>
        <v>763626</v>
      </c>
      <c r="H27" s="152">
        <v>548768</v>
      </c>
      <c r="I27" s="61"/>
      <c r="J27" s="152">
        <v>44314</v>
      </c>
      <c r="K27" s="152">
        <v>106356</v>
      </c>
      <c r="L27" s="61"/>
      <c r="M27" s="61"/>
      <c r="N27" s="61"/>
      <c r="O27" s="61">
        <v>372</v>
      </c>
      <c r="P27" s="61">
        <v>63816</v>
      </c>
      <c r="Q27" s="61"/>
      <c r="R27" s="61"/>
      <c r="S27" s="61"/>
      <c r="T27" s="129">
        <f t="shared" si="6"/>
        <v>-29796</v>
      </c>
      <c r="U27" s="61"/>
      <c r="V27" s="61"/>
      <c r="W27" s="61"/>
      <c r="X27" s="61"/>
      <c r="Y27" s="61"/>
      <c r="Z27" s="61"/>
      <c r="AA27" s="61"/>
      <c r="AB27" s="61"/>
      <c r="AC27" s="61"/>
      <c r="AD27" s="152"/>
      <c r="AE27" s="61">
        <v>-29796</v>
      </c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ht="18" customHeight="1" spans="1:205">
      <c r="A28" s="50"/>
      <c r="B28" s="51"/>
      <c r="C28" s="52"/>
      <c r="D28" s="50" t="s">
        <v>135</v>
      </c>
      <c r="E28" s="128" t="s">
        <v>136</v>
      </c>
      <c r="F28" s="129">
        <f t="shared" si="5"/>
        <v>434643</v>
      </c>
      <c r="G28" s="129">
        <f t="shared" si="3"/>
        <v>369431</v>
      </c>
      <c r="H28" s="152">
        <v>234096</v>
      </c>
      <c r="I28" s="61">
        <v>37020</v>
      </c>
      <c r="J28" s="152">
        <v>21743</v>
      </c>
      <c r="K28" s="152">
        <v>45480</v>
      </c>
      <c r="L28" s="61"/>
      <c r="M28" s="61"/>
      <c r="N28" s="61"/>
      <c r="O28" s="61">
        <v>156</v>
      </c>
      <c r="P28" s="61">
        <v>30936</v>
      </c>
      <c r="Q28" s="61"/>
      <c r="R28" s="61"/>
      <c r="S28" s="61"/>
      <c r="T28" s="129">
        <f t="shared" si="6"/>
        <v>65212</v>
      </c>
      <c r="U28" s="61"/>
      <c r="V28" s="61"/>
      <c r="W28" s="61"/>
      <c r="X28" s="61"/>
      <c r="Y28" s="61"/>
      <c r="Z28" s="61"/>
      <c r="AA28" s="61"/>
      <c r="AB28" s="61"/>
      <c r="AC28" s="61">
        <v>14812</v>
      </c>
      <c r="AD28" s="152"/>
      <c r="AE28" s="61">
        <v>50400</v>
      </c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ht="18" customHeight="1" spans="1:205">
      <c r="A29" s="50" t="s">
        <v>200</v>
      </c>
      <c r="B29" s="50"/>
      <c r="C29" s="50"/>
      <c r="D29" s="50"/>
      <c r="E29" s="53" t="s">
        <v>137</v>
      </c>
      <c r="F29" s="129">
        <f t="shared" si="5"/>
        <v>434643</v>
      </c>
      <c r="G29" s="129">
        <f t="shared" si="3"/>
        <v>369431</v>
      </c>
      <c r="H29" s="152">
        <v>234096</v>
      </c>
      <c r="I29" s="61">
        <v>37020</v>
      </c>
      <c r="J29" s="152">
        <v>21743</v>
      </c>
      <c r="K29" s="152">
        <v>45480</v>
      </c>
      <c r="L29" s="61"/>
      <c r="M29" s="61"/>
      <c r="N29" s="61"/>
      <c r="O29" s="61">
        <v>156</v>
      </c>
      <c r="P29" s="61">
        <v>30936</v>
      </c>
      <c r="Q29" s="61"/>
      <c r="R29" s="61"/>
      <c r="S29" s="61"/>
      <c r="T29" s="129">
        <f t="shared" si="6"/>
        <v>65212</v>
      </c>
      <c r="U29" s="61"/>
      <c r="V29" s="61"/>
      <c r="W29" s="61"/>
      <c r="X29" s="61"/>
      <c r="Y29" s="61"/>
      <c r="Z29" s="61"/>
      <c r="AA29" s="61"/>
      <c r="AB29" s="61"/>
      <c r="AC29" s="61">
        <v>14812</v>
      </c>
      <c r="AD29" s="152"/>
      <c r="AE29" s="61">
        <v>50400</v>
      </c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ht="18" customHeight="1" spans="1:205">
      <c r="A30" s="50"/>
      <c r="B30" s="50" t="s">
        <v>187</v>
      </c>
      <c r="C30" s="50"/>
      <c r="D30" s="50"/>
      <c r="E30" s="53" t="s">
        <v>138</v>
      </c>
      <c r="F30" s="129">
        <f t="shared" si="5"/>
        <v>434643</v>
      </c>
      <c r="G30" s="129">
        <f t="shared" si="3"/>
        <v>369431</v>
      </c>
      <c r="H30" s="152">
        <v>234096</v>
      </c>
      <c r="I30" s="61">
        <v>37020</v>
      </c>
      <c r="J30" s="152">
        <v>21743</v>
      </c>
      <c r="K30" s="152">
        <v>45480</v>
      </c>
      <c r="L30" s="61"/>
      <c r="M30" s="61"/>
      <c r="N30" s="61"/>
      <c r="O30" s="61">
        <v>156</v>
      </c>
      <c r="P30" s="61">
        <v>30936</v>
      </c>
      <c r="Q30" s="61"/>
      <c r="R30" s="61"/>
      <c r="S30" s="61"/>
      <c r="T30" s="129">
        <f t="shared" si="6"/>
        <v>65212</v>
      </c>
      <c r="U30" s="61"/>
      <c r="V30" s="61"/>
      <c r="W30" s="61"/>
      <c r="X30" s="61"/>
      <c r="Y30" s="61"/>
      <c r="Z30" s="61"/>
      <c r="AA30" s="61"/>
      <c r="AB30" s="61"/>
      <c r="AC30" s="61">
        <v>14812</v>
      </c>
      <c r="AD30" s="152"/>
      <c r="AE30" s="61">
        <v>50400</v>
      </c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ht="18" customHeight="1" spans="1:205">
      <c r="A31" s="50" t="s">
        <v>201</v>
      </c>
      <c r="B31" s="50" t="s">
        <v>202</v>
      </c>
      <c r="C31" s="50" t="s">
        <v>203</v>
      </c>
      <c r="D31" s="50" t="s">
        <v>139</v>
      </c>
      <c r="E31" s="53" t="s">
        <v>140</v>
      </c>
      <c r="F31" s="129">
        <f t="shared" ref="F31:F40" si="7">G31+T31</f>
        <v>434643</v>
      </c>
      <c r="G31" s="129">
        <f t="shared" si="3"/>
        <v>369431</v>
      </c>
      <c r="H31" s="152">
        <v>234096</v>
      </c>
      <c r="I31" s="61">
        <v>37020</v>
      </c>
      <c r="J31" s="152">
        <v>21743</v>
      </c>
      <c r="K31" s="152">
        <v>45480</v>
      </c>
      <c r="L31" s="61"/>
      <c r="M31" s="61"/>
      <c r="N31" s="61"/>
      <c r="O31" s="61">
        <v>156</v>
      </c>
      <c r="P31" s="61">
        <v>30936</v>
      </c>
      <c r="Q31" s="61"/>
      <c r="R31" s="61"/>
      <c r="S31" s="61"/>
      <c r="T31" s="129">
        <f t="shared" si="6"/>
        <v>65212</v>
      </c>
      <c r="U31" s="61"/>
      <c r="V31" s="61"/>
      <c r="W31" s="61"/>
      <c r="X31" s="61"/>
      <c r="Y31" s="61"/>
      <c r="Z31" s="61"/>
      <c r="AA31" s="61"/>
      <c r="AB31" s="61"/>
      <c r="AC31" s="61">
        <v>14812</v>
      </c>
      <c r="AD31" s="152"/>
      <c r="AE31" s="61">
        <v>50400</v>
      </c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ht="18" customHeight="1" spans="1:205">
      <c r="A32" s="50" t="s">
        <v>204</v>
      </c>
      <c r="B32" s="50"/>
      <c r="C32" s="50"/>
      <c r="D32" s="50"/>
      <c r="E32" s="53" t="s">
        <v>141</v>
      </c>
      <c r="F32" s="129">
        <f t="shared" si="7"/>
        <v>10000</v>
      </c>
      <c r="G32" s="129">
        <f t="shared" si="3"/>
        <v>10000</v>
      </c>
      <c r="H32" s="152"/>
      <c r="I32" s="61"/>
      <c r="J32" s="152"/>
      <c r="K32" s="152"/>
      <c r="L32" s="61"/>
      <c r="M32" s="61"/>
      <c r="N32" s="61"/>
      <c r="O32" s="61"/>
      <c r="P32" s="61"/>
      <c r="Q32" s="61"/>
      <c r="R32" s="61"/>
      <c r="S32" s="61">
        <v>10000</v>
      </c>
      <c r="T32" s="129">
        <f t="shared" si="6"/>
        <v>0</v>
      </c>
      <c r="U32" s="61"/>
      <c r="V32" s="61"/>
      <c r="W32" s="61"/>
      <c r="X32" s="61"/>
      <c r="Y32" s="61"/>
      <c r="Z32" s="61"/>
      <c r="AA32" s="61"/>
      <c r="AB32" s="61"/>
      <c r="AC32" s="61"/>
      <c r="AD32" s="152"/>
      <c r="AE32" s="61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ht="18" customHeight="1" spans="1:205">
      <c r="A33" s="50"/>
      <c r="B33" s="50" t="s">
        <v>184</v>
      </c>
      <c r="C33" s="50"/>
      <c r="D33" s="50"/>
      <c r="E33" s="53" t="s">
        <v>142</v>
      </c>
      <c r="F33" s="129">
        <f t="shared" si="7"/>
        <v>10000</v>
      </c>
      <c r="G33" s="129">
        <f t="shared" si="3"/>
        <v>10000</v>
      </c>
      <c r="H33" s="152"/>
      <c r="I33" s="61"/>
      <c r="J33" s="152"/>
      <c r="K33" s="152"/>
      <c r="L33" s="61"/>
      <c r="M33" s="61"/>
      <c r="N33" s="61"/>
      <c r="O33" s="61"/>
      <c r="P33" s="61"/>
      <c r="Q33" s="61"/>
      <c r="R33" s="61"/>
      <c r="S33" s="61">
        <v>10000</v>
      </c>
      <c r="T33" s="129">
        <f t="shared" si="6"/>
        <v>0</v>
      </c>
      <c r="U33" s="61"/>
      <c r="V33" s="61"/>
      <c r="W33" s="61"/>
      <c r="X33" s="61"/>
      <c r="Y33" s="61"/>
      <c r="Z33" s="61"/>
      <c r="AA33" s="61"/>
      <c r="AB33" s="61"/>
      <c r="AC33" s="61"/>
      <c r="AD33" s="152"/>
      <c r="AE33" s="61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ht="18" customHeight="1" spans="1:205">
      <c r="A34" s="50" t="s">
        <v>205</v>
      </c>
      <c r="B34" s="50" t="s">
        <v>186</v>
      </c>
      <c r="C34" s="50" t="s">
        <v>195</v>
      </c>
      <c r="D34" s="50" t="s">
        <v>116</v>
      </c>
      <c r="E34" s="53" t="s">
        <v>143</v>
      </c>
      <c r="F34" s="129">
        <f t="shared" si="7"/>
        <v>10000</v>
      </c>
      <c r="G34" s="129">
        <f t="shared" si="3"/>
        <v>10000</v>
      </c>
      <c r="H34" s="152"/>
      <c r="I34" s="61"/>
      <c r="J34" s="152"/>
      <c r="K34" s="152"/>
      <c r="L34" s="61"/>
      <c r="M34" s="61"/>
      <c r="N34" s="61"/>
      <c r="O34" s="61"/>
      <c r="P34" s="61"/>
      <c r="Q34" s="61"/>
      <c r="R34" s="61"/>
      <c r="S34" s="61">
        <v>10000</v>
      </c>
      <c r="T34" s="129">
        <f t="shared" si="6"/>
        <v>0</v>
      </c>
      <c r="U34" s="61"/>
      <c r="V34" s="61"/>
      <c r="W34" s="61"/>
      <c r="X34" s="61"/>
      <c r="Y34" s="61"/>
      <c r="Z34" s="61"/>
      <c r="AA34" s="61"/>
      <c r="AB34" s="61"/>
      <c r="AC34" s="61"/>
      <c r="AD34" s="152"/>
      <c r="AE34" s="61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ht="20" customHeight="1" spans="1:205">
      <c r="A35" s="50" t="s">
        <v>206</v>
      </c>
      <c r="B35" s="50"/>
      <c r="C35" s="50"/>
      <c r="D35" s="50"/>
      <c r="E35" s="53" t="s">
        <v>144</v>
      </c>
      <c r="F35" s="129">
        <f t="shared" si="7"/>
        <v>5400593</v>
      </c>
      <c r="G35" s="129">
        <f t="shared" si="3"/>
        <v>4971033</v>
      </c>
      <c r="H35" s="152">
        <v>1325756</v>
      </c>
      <c r="I35" s="61">
        <v>208920</v>
      </c>
      <c r="J35" s="152">
        <v>123073</v>
      </c>
      <c r="K35" s="152">
        <v>255216</v>
      </c>
      <c r="L35" s="61">
        <v>0</v>
      </c>
      <c r="M35" s="61">
        <v>0</v>
      </c>
      <c r="N35" s="61">
        <v>0</v>
      </c>
      <c r="O35" s="61">
        <v>804</v>
      </c>
      <c r="P35" s="61">
        <v>174240</v>
      </c>
      <c r="Q35" s="61">
        <v>0</v>
      </c>
      <c r="R35" s="61">
        <v>0</v>
      </c>
      <c r="S35" s="61">
        <v>2883024</v>
      </c>
      <c r="T35" s="129">
        <f t="shared" si="6"/>
        <v>429560</v>
      </c>
      <c r="U35" s="61">
        <v>13296</v>
      </c>
      <c r="V35" s="61"/>
      <c r="W35" s="61"/>
      <c r="X35" s="61"/>
      <c r="Y35" s="61"/>
      <c r="Z35" s="61"/>
      <c r="AA35" s="61"/>
      <c r="AB35" s="61"/>
      <c r="AC35" s="61">
        <v>97784</v>
      </c>
      <c r="AD35" s="152"/>
      <c r="AE35" s="61">
        <v>318480</v>
      </c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ht="18" customHeight="1" spans="1:205">
      <c r="A36" s="50"/>
      <c r="B36" s="50" t="s">
        <v>187</v>
      </c>
      <c r="C36" s="50"/>
      <c r="D36" s="50"/>
      <c r="E36" s="53" t="s">
        <v>145</v>
      </c>
      <c r="F36" s="129">
        <f t="shared" si="7"/>
        <v>5400593</v>
      </c>
      <c r="G36" s="129">
        <f t="shared" si="3"/>
        <v>4971033</v>
      </c>
      <c r="H36" s="152">
        <f>H37+H38</f>
        <v>1325756</v>
      </c>
      <c r="I36" s="152">
        <f t="shared" ref="I36:S36" si="8">I37+I38</f>
        <v>208920</v>
      </c>
      <c r="J36" s="152">
        <f t="shared" si="8"/>
        <v>123073</v>
      </c>
      <c r="K36" s="152">
        <f t="shared" si="8"/>
        <v>255216</v>
      </c>
      <c r="L36" s="152">
        <f t="shared" si="8"/>
        <v>0</v>
      </c>
      <c r="M36" s="152">
        <f t="shared" si="8"/>
        <v>0</v>
      </c>
      <c r="N36" s="152">
        <f t="shared" si="8"/>
        <v>0</v>
      </c>
      <c r="O36" s="152">
        <f t="shared" si="8"/>
        <v>804</v>
      </c>
      <c r="P36" s="152">
        <f t="shared" si="8"/>
        <v>174240</v>
      </c>
      <c r="Q36" s="152">
        <f t="shared" si="8"/>
        <v>0</v>
      </c>
      <c r="R36" s="152">
        <f t="shared" si="8"/>
        <v>0</v>
      </c>
      <c r="S36" s="152">
        <f t="shared" si="8"/>
        <v>2883024</v>
      </c>
      <c r="T36" s="129">
        <f t="shared" si="6"/>
        <v>429560</v>
      </c>
      <c r="U36" s="61">
        <v>13296</v>
      </c>
      <c r="V36" s="61"/>
      <c r="W36" s="61"/>
      <c r="X36" s="61"/>
      <c r="Y36" s="61"/>
      <c r="Z36" s="61"/>
      <c r="AA36" s="61"/>
      <c r="AB36" s="61"/>
      <c r="AC36" s="61">
        <v>97784</v>
      </c>
      <c r="AD36" s="152"/>
      <c r="AE36" s="61">
        <v>318480</v>
      </c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ht="18" customHeight="1" spans="1:205">
      <c r="A37" s="50" t="s">
        <v>207</v>
      </c>
      <c r="B37" s="50" t="s">
        <v>202</v>
      </c>
      <c r="C37" s="50" t="s">
        <v>208</v>
      </c>
      <c r="D37" s="50" t="s">
        <v>146</v>
      </c>
      <c r="E37" s="53" t="s">
        <v>147</v>
      </c>
      <c r="F37" s="129">
        <f t="shared" si="7"/>
        <v>2534393</v>
      </c>
      <c r="G37" s="129">
        <f t="shared" si="3"/>
        <v>2104833</v>
      </c>
      <c r="H37" s="152">
        <v>1325756</v>
      </c>
      <c r="I37" s="61">
        <v>208920</v>
      </c>
      <c r="J37" s="152">
        <v>123073</v>
      </c>
      <c r="K37" s="152">
        <v>255216</v>
      </c>
      <c r="L37" s="61"/>
      <c r="M37" s="61"/>
      <c r="N37" s="61"/>
      <c r="O37" s="61">
        <v>804</v>
      </c>
      <c r="P37" s="61">
        <v>174240</v>
      </c>
      <c r="Q37" s="61"/>
      <c r="R37" s="61"/>
      <c r="S37" s="61">
        <v>16824</v>
      </c>
      <c r="T37" s="129">
        <f t="shared" si="6"/>
        <v>429560</v>
      </c>
      <c r="U37" s="61">
        <v>13296</v>
      </c>
      <c r="V37" s="61"/>
      <c r="W37" s="61"/>
      <c r="X37" s="61"/>
      <c r="Y37" s="61"/>
      <c r="Z37" s="61"/>
      <c r="AA37" s="61"/>
      <c r="AB37" s="61"/>
      <c r="AC37" s="61">
        <v>97784</v>
      </c>
      <c r="AD37" s="152"/>
      <c r="AE37" s="61">
        <v>318480</v>
      </c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ht="18" customHeight="1" spans="1:205">
      <c r="A38" s="50" t="s">
        <v>207</v>
      </c>
      <c r="B38" s="50" t="s">
        <v>209</v>
      </c>
      <c r="C38" s="50" t="s">
        <v>195</v>
      </c>
      <c r="D38" s="50" t="s">
        <v>146</v>
      </c>
      <c r="E38" s="53" t="s">
        <v>148</v>
      </c>
      <c r="F38" s="129">
        <f t="shared" si="7"/>
        <v>2866200</v>
      </c>
      <c r="G38" s="129">
        <f t="shared" si="3"/>
        <v>2866200</v>
      </c>
      <c r="H38" s="152"/>
      <c r="I38" s="61"/>
      <c r="J38" s="152"/>
      <c r="K38" s="152"/>
      <c r="L38" s="61"/>
      <c r="M38" s="61"/>
      <c r="N38" s="61"/>
      <c r="O38" s="61"/>
      <c r="P38" s="61"/>
      <c r="Q38" s="61"/>
      <c r="R38" s="61"/>
      <c r="S38" s="61">
        <v>2866200</v>
      </c>
      <c r="T38" s="129">
        <f t="shared" si="6"/>
        <v>0</v>
      </c>
      <c r="U38" s="61"/>
      <c r="V38" s="61"/>
      <c r="W38" s="61"/>
      <c r="X38" s="61"/>
      <c r="Y38" s="61"/>
      <c r="Z38" s="61"/>
      <c r="AA38" s="61"/>
      <c r="AB38" s="61"/>
      <c r="AC38" s="61"/>
      <c r="AD38" s="152"/>
      <c r="AE38" s="61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</row>
    <row r="39" ht="15" customHeight="1" spans="1:205">
      <c r="A39" s="60">
        <v>220</v>
      </c>
      <c r="B39" s="60"/>
      <c r="C39" s="60"/>
      <c r="D39" s="61"/>
      <c r="E39" s="62" t="s">
        <v>149</v>
      </c>
      <c r="F39" s="129">
        <f t="shared" si="7"/>
        <v>279272</v>
      </c>
      <c r="G39" s="129">
        <f t="shared" si="3"/>
        <v>289268</v>
      </c>
      <c r="H39" s="152">
        <v>207968</v>
      </c>
      <c r="I39" s="61"/>
      <c r="J39" s="152">
        <v>16764</v>
      </c>
      <c r="K39" s="152">
        <v>40236</v>
      </c>
      <c r="L39" s="61"/>
      <c r="M39" s="61"/>
      <c r="N39" s="61"/>
      <c r="O39" s="61">
        <v>156</v>
      </c>
      <c r="P39" s="61">
        <v>24144</v>
      </c>
      <c r="Q39" s="61"/>
      <c r="R39" s="61"/>
      <c r="S39" s="61"/>
      <c r="T39" s="129">
        <f t="shared" si="6"/>
        <v>-9996</v>
      </c>
      <c r="U39" s="61"/>
      <c r="V39" s="61"/>
      <c r="W39" s="61"/>
      <c r="X39" s="61"/>
      <c r="Y39" s="61"/>
      <c r="Z39" s="61"/>
      <c r="AA39" s="61"/>
      <c r="AB39" s="61"/>
      <c r="AC39" s="61"/>
      <c r="AD39" s="152"/>
      <c r="AE39" s="61">
        <v>-9996</v>
      </c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</row>
    <row r="40" ht="15" customHeight="1" spans="1:205">
      <c r="A40" s="60"/>
      <c r="B40" s="60" t="s">
        <v>187</v>
      </c>
      <c r="C40" s="60" t="s">
        <v>187</v>
      </c>
      <c r="D40" s="61"/>
      <c r="E40" s="62" t="s">
        <v>150</v>
      </c>
      <c r="F40" s="129">
        <f t="shared" si="7"/>
        <v>279272</v>
      </c>
      <c r="G40" s="129">
        <f t="shared" si="3"/>
        <v>289268</v>
      </c>
      <c r="H40" s="152">
        <v>207968</v>
      </c>
      <c r="I40" s="61"/>
      <c r="J40" s="152">
        <v>16764</v>
      </c>
      <c r="K40" s="152">
        <v>40236</v>
      </c>
      <c r="L40" s="61"/>
      <c r="M40" s="61"/>
      <c r="N40" s="61"/>
      <c r="O40" s="61">
        <v>156</v>
      </c>
      <c r="P40" s="61">
        <v>24144</v>
      </c>
      <c r="Q40" s="61"/>
      <c r="R40" s="61"/>
      <c r="S40" s="61"/>
      <c r="T40" s="129">
        <f t="shared" si="6"/>
        <v>-9996</v>
      </c>
      <c r="U40" s="61"/>
      <c r="V40" s="61"/>
      <c r="W40" s="61"/>
      <c r="X40" s="61"/>
      <c r="Y40" s="61"/>
      <c r="Z40" s="61"/>
      <c r="AA40" s="61"/>
      <c r="AB40" s="61"/>
      <c r="AC40" s="61"/>
      <c r="AD40" s="152"/>
      <c r="AE40" s="61">
        <v>-9996</v>
      </c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</row>
    <row r="41" spans="1:205">
      <c r="A41"/>
      <c r="B41"/>
      <c r="C41"/>
      <c r="D41"/>
      <c r="E41"/>
      <c r="F41"/>
      <c r="G41"/>
      <c r="I41"/>
      <c r="L41"/>
      <c r="S41"/>
      <c r="T41"/>
      <c r="U41"/>
      <c r="V41"/>
      <c r="W41"/>
      <c r="X41"/>
      <c r="Y41"/>
      <c r="Z41"/>
      <c r="AA41"/>
      <c r="AB41"/>
      <c r="AC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</row>
    <row r="42" spans="1:205">
      <c r="A42"/>
      <c r="B42"/>
      <c r="C42"/>
      <c r="D42"/>
      <c r="E42"/>
      <c r="F42"/>
      <c r="G42"/>
      <c r="I42"/>
      <c r="L42"/>
      <c r="S42"/>
      <c r="T42"/>
      <c r="U42"/>
      <c r="V42"/>
      <c r="W42"/>
      <c r="X42"/>
      <c r="Y42"/>
      <c r="Z42"/>
      <c r="AA42"/>
      <c r="AB42"/>
      <c r="AC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</row>
    <row r="43" spans="1:205">
      <c r="A43"/>
      <c r="B43"/>
      <c r="C43"/>
      <c r="D43"/>
      <c r="E43"/>
      <c r="F43"/>
      <c r="G43"/>
      <c r="I43"/>
      <c r="L43"/>
      <c r="S43"/>
      <c r="T43"/>
      <c r="U43"/>
      <c r="V43"/>
      <c r="W43"/>
      <c r="X43"/>
      <c r="Y43"/>
      <c r="Z43"/>
      <c r="AA43"/>
      <c r="AB43"/>
      <c r="AC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</row>
    <row r="44" spans="1:205">
      <c r="A44"/>
      <c r="B44"/>
      <c r="C44"/>
      <c r="D44"/>
      <c r="E44"/>
      <c r="F44"/>
      <c r="G44"/>
      <c r="I44"/>
      <c r="L44"/>
      <c r="S44"/>
      <c r="T44"/>
      <c r="U44"/>
      <c r="V44"/>
      <c r="W44"/>
      <c r="X44"/>
      <c r="Y44"/>
      <c r="Z44"/>
      <c r="AA44"/>
      <c r="AB44"/>
      <c r="AC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</row>
    <row r="45" spans="1:205">
      <c r="A45"/>
      <c r="B45"/>
      <c r="C45"/>
      <c r="D45"/>
      <c r="E45"/>
      <c r="F45"/>
      <c r="G45"/>
      <c r="I45"/>
      <c r="L45"/>
      <c r="S45"/>
      <c r="T45"/>
      <c r="U45"/>
      <c r="V45"/>
      <c r="W45"/>
      <c r="X45"/>
      <c r="Y45"/>
      <c r="Z45"/>
      <c r="AA45"/>
      <c r="AB45"/>
      <c r="AC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</row>
    <row r="46" spans="1:205">
      <c r="A46"/>
      <c r="B46"/>
      <c r="C46"/>
      <c r="D46"/>
      <c r="E46"/>
      <c r="F46"/>
      <c r="G46"/>
      <c r="I46"/>
      <c r="L46"/>
      <c r="S46"/>
      <c r="T46"/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</row>
    <row r="47" spans="1:205">
      <c r="A47"/>
      <c r="B47"/>
      <c r="C47"/>
      <c r="D47"/>
      <c r="E47"/>
      <c r="F47"/>
      <c r="G47"/>
      <c r="I47"/>
      <c r="L47"/>
      <c r="S47"/>
      <c r="T47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</row>
    <row r="48" spans="1:205">
      <c r="A48"/>
      <c r="B48"/>
      <c r="C48"/>
      <c r="D48"/>
      <c r="E48"/>
      <c r="F48"/>
      <c r="G48"/>
      <c r="I48"/>
      <c r="L48"/>
      <c r="S48"/>
      <c r="T48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</row>
    <row r="49" spans="1:205">
      <c r="A49"/>
      <c r="B49"/>
      <c r="C49"/>
      <c r="D49"/>
      <c r="E49"/>
      <c r="F49"/>
      <c r="G49"/>
      <c r="I49"/>
      <c r="L49"/>
      <c r="S49"/>
      <c r="T49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</row>
    <row r="50" spans="1:205">
      <c r="A50"/>
      <c r="B50"/>
      <c r="C50"/>
      <c r="D50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>
      <c r="A51"/>
      <c r="B51"/>
      <c r="C51"/>
      <c r="D51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>
      <c r="A52"/>
      <c r="B52"/>
      <c r="C52"/>
      <c r="D52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>
      <c r="A53"/>
      <c r="B53"/>
      <c r="C53"/>
      <c r="D53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>
      <c r="A54"/>
      <c r="B54"/>
      <c r="C54"/>
      <c r="D54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>
      <c r="A55"/>
      <c r="B55"/>
      <c r="C55"/>
      <c r="D55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>
      <c r="A56"/>
      <c r="B56"/>
      <c r="C56"/>
      <c r="D5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>
      <c r="A57"/>
      <c r="B57"/>
      <c r="C57"/>
      <c r="D57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>
      <c r="A58"/>
      <c r="B58"/>
      <c r="C58"/>
      <c r="D58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>
      <c r="A59"/>
      <c r="B59"/>
      <c r="C59"/>
      <c r="D59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>
      <c r="A60"/>
      <c r="B60"/>
      <c r="C60"/>
      <c r="D60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>
      <c r="A61"/>
      <c r="B61"/>
      <c r="C61"/>
      <c r="D61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>
      <c r="A62"/>
      <c r="B62"/>
      <c r="C62"/>
      <c r="D62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>
      <c r="A63"/>
      <c r="B63"/>
      <c r="C63"/>
      <c r="D63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>
      <c r="A64"/>
      <c r="B64"/>
      <c r="C64"/>
      <c r="D64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>
      <c r="A65"/>
      <c r="B65"/>
      <c r="C65"/>
      <c r="D65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</sheetData>
  <mergeCells count="32">
    <mergeCell ref="A4:C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786805555555556" right="0.393055555555556" top="0.471527777777778" bottom="0.471527777777778" header="0.313888888888889" footer="0.235416666666667"/>
  <pageSetup paperSize="9" scale="66" fitToHeight="10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P59"/>
  <sheetViews>
    <sheetView showGridLines="0" showZeros="0" topLeftCell="A7" workbookViewId="0">
      <pane xSplit="5" ySplit="3" topLeftCell="F31" activePane="bottomRight" state="frozen"/>
      <selection/>
      <selection pane="topRight"/>
      <selection pane="bottomLeft"/>
      <selection pane="bottomRight" activeCell="F10" sqref="F10:F41"/>
    </sheetView>
  </sheetViews>
  <sheetFormatPr defaultColWidth="9.16666666666667" defaultRowHeight="18.95" customHeight="1"/>
  <cols>
    <col min="1" max="1" width="3.83333333333333" style="103" customWidth="1"/>
    <col min="2" max="3" width="3.83333333333333" style="104" customWidth="1"/>
    <col min="4" max="4" width="11.5" style="105" customWidth="1"/>
    <col min="5" max="5" width="27.3333333333333" style="106" customWidth="1"/>
    <col min="6" max="6" width="20.1666666666667" style="107" customWidth="1"/>
    <col min="7" max="12" width="13.1666666666667" style="107" customWidth="1"/>
    <col min="13" max="16" width="9.16666666666667" style="108" customWidth="1"/>
    <col min="17" max="17" width="10.3333333333333" style="108" customWidth="1"/>
    <col min="18" max="18" width="12.3333333333333" style="108" customWidth="1"/>
    <col min="19" max="29" width="9.16666666666667" style="108" customWidth="1"/>
    <col min="30" max="30" width="10.8333333333333" style="108" customWidth="1"/>
    <col min="31" max="31" width="9.16666666666667" style="108" customWidth="1"/>
    <col min="32" max="32" width="13.1666666666667" style="107" customWidth="1"/>
    <col min="33" max="250" width="9.16666666666667" style="109" customWidth="1"/>
  </cols>
  <sheetData>
    <row r="3" ht="20.25" customHeight="1" spans="1:32">
      <c r="A3" s="110"/>
      <c r="B3" s="111"/>
      <c r="C3" s="111"/>
      <c r="D3" s="112"/>
      <c r="E3" s="113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133" t="s">
        <v>304</v>
      </c>
    </row>
    <row r="4" ht="21.75" customHeight="1" spans="1:32">
      <c r="A4" s="114" t="s">
        <v>305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="100" customFormat="1" ht="20.25" customHeight="1" spans="1:33">
      <c r="A5" s="115" t="s">
        <v>6</v>
      </c>
      <c r="B5" s="116"/>
      <c r="C5" s="116"/>
      <c r="D5" s="117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33" t="s">
        <v>7</v>
      </c>
      <c r="AG5" s="7"/>
    </row>
    <row r="6" s="101" customFormat="1" ht="18.75" customHeight="1" spans="1:32">
      <c r="A6" s="118" t="s">
        <v>155</v>
      </c>
      <c r="B6" s="118"/>
      <c r="C6" s="118"/>
      <c r="D6" s="119" t="s">
        <v>80</v>
      </c>
      <c r="E6" s="14" t="s">
        <v>252</v>
      </c>
      <c r="F6" s="14" t="s">
        <v>82</v>
      </c>
      <c r="G6" s="120" t="s">
        <v>219</v>
      </c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34"/>
    </row>
    <row r="7" s="101" customFormat="1" ht="35.25" customHeight="1" spans="1:32">
      <c r="A7" s="15" t="s">
        <v>159</v>
      </c>
      <c r="B7" s="15" t="s">
        <v>160</v>
      </c>
      <c r="C7" s="122" t="s">
        <v>161</v>
      </c>
      <c r="D7" s="14"/>
      <c r="E7" s="14"/>
      <c r="F7" s="13"/>
      <c r="G7" s="15" t="s">
        <v>306</v>
      </c>
      <c r="H7" s="15" t="s">
        <v>307</v>
      </c>
      <c r="I7" s="15" t="s">
        <v>308</v>
      </c>
      <c r="J7" s="130" t="s">
        <v>309</v>
      </c>
      <c r="K7" s="130" t="s">
        <v>310</v>
      </c>
      <c r="L7" s="130" t="s">
        <v>311</v>
      </c>
      <c r="M7" s="130" t="s">
        <v>312</v>
      </c>
      <c r="N7" s="130" t="s">
        <v>313</v>
      </c>
      <c r="O7" s="130" t="s">
        <v>314</v>
      </c>
      <c r="P7" s="130" t="s">
        <v>315</v>
      </c>
      <c r="Q7" s="130" t="s">
        <v>316</v>
      </c>
      <c r="R7" s="130" t="s">
        <v>317</v>
      </c>
      <c r="S7" s="130" t="s">
        <v>318</v>
      </c>
      <c r="T7" s="130" t="s">
        <v>319</v>
      </c>
      <c r="U7" s="130" t="s">
        <v>320</v>
      </c>
      <c r="V7" s="130" t="s">
        <v>321</v>
      </c>
      <c r="W7" s="130" t="s">
        <v>322</v>
      </c>
      <c r="X7" s="130" t="s">
        <v>323</v>
      </c>
      <c r="Y7" s="130" t="s">
        <v>324</v>
      </c>
      <c r="Z7" s="130" t="s">
        <v>325</v>
      </c>
      <c r="AA7" s="130" t="s">
        <v>326</v>
      </c>
      <c r="AB7" s="130" t="s">
        <v>327</v>
      </c>
      <c r="AC7" s="130" t="s">
        <v>328</v>
      </c>
      <c r="AD7" s="130" t="s">
        <v>329</v>
      </c>
      <c r="AE7" s="130" t="s">
        <v>330</v>
      </c>
      <c r="AF7" s="130" t="s">
        <v>331</v>
      </c>
    </row>
    <row r="8" s="102" customFormat="1" customHeight="1" spans="1:32">
      <c r="A8" s="123" t="s">
        <v>102</v>
      </c>
      <c r="B8" s="123" t="s">
        <v>102</v>
      </c>
      <c r="C8" s="123" t="s">
        <v>102</v>
      </c>
      <c r="D8" s="123" t="s">
        <v>102</v>
      </c>
      <c r="E8" s="123" t="s">
        <v>102</v>
      </c>
      <c r="F8" s="123">
        <v>1</v>
      </c>
      <c r="G8" s="123">
        <v>2</v>
      </c>
      <c r="H8" s="124">
        <v>3</v>
      </c>
      <c r="I8" s="123">
        <v>4</v>
      </c>
      <c r="J8" s="123">
        <v>5</v>
      </c>
      <c r="K8" s="123">
        <v>6</v>
      </c>
      <c r="L8" s="123">
        <v>7</v>
      </c>
      <c r="M8" s="124">
        <v>8</v>
      </c>
      <c r="N8" s="123">
        <v>9</v>
      </c>
      <c r="O8" s="123">
        <v>10</v>
      </c>
      <c r="P8" s="123">
        <v>11</v>
      </c>
      <c r="Q8" s="123">
        <v>12</v>
      </c>
      <c r="R8" s="123">
        <v>13</v>
      </c>
      <c r="S8" s="123">
        <v>14</v>
      </c>
      <c r="T8" s="123">
        <v>15</v>
      </c>
      <c r="U8" s="123">
        <v>16</v>
      </c>
      <c r="V8" s="123">
        <v>17</v>
      </c>
      <c r="W8" s="123">
        <v>18</v>
      </c>
      <c r="X8" s="123">
        <v>19</v>
      </c>
      <c r="Y8" s="123">
        <v>20</v>
      </c>
      <c r="Z8" s="124">
        <v>21</v>
      </c>
      <c r="AA8" s="123">
        <v>22</v>
      </c>
      <c r="AB8" s="123">
        <v>23</v>
      </c>
      <c r="AC8" s="123">
        <v>24</v>
      </c>
      <c r="AD8" s="123">
        <v>25</v>
      </c>
      <c r="AE8" s="123">
        <v>26</v>
      </c>
      <c r="AF8" s="123">
        <v>27</v>
      </c>
    </row>
    <row r="9" ht="18" customHeight="1" spans="1:250">
      <c r="A9" s="17" t="s">
        <v>228</v>
      </c>
      <c r="B9" s="125" t="s">
        <v>229</v>
      </c>
      <c r="C9" s="126" t="s">
        <v>230</v>
      </c>
      <c r="D9" s="17" t="s">
        <v>103</v>
      </c>
      <c r="E9" s="18" t="s">
        <v>231</v>
      </c>
      <c r="F9" s="127" t="s">
        <v>332</v>
      </c>
      <c r="G9" s="20" t="s">
        <v>333</v>
      </c>
      <c r="H9" s="21" t="s">
        <v>334</v>
      </c>
      <c r="I9" s="21" t="s">
        <v>335</v>
      </c>
      <c r="J9" s="21" t="s">
        <v>336</v>
      </c>
      <c r="K9" s="21" t="s">
        <v>337</v>
      </c>
      <c r="L9" s="21" t="s">
        <v>338</v>
      </c>
      <c r="M9" s="21" t="s">
        <v>339</v>
      </c>
      <c r="N9" s="21" t="s">
        <v>340</v>
      </c>
      <c r="O9" s="21" t="s">
        <v>341</v>
      </c>
      <c r="P9" s="21" t="s">
        <v>342</v>
      </c>
      <c r="Q9" s="21" t="s">
        <v>343</v>
      </c>
      <c r="R9" s="21" t="s">
        <v>344</v>
      </c>
      <c r="S9" s="21" t="s">
        <v>345</v>
      </c>
      <c r="T9" s="21" t="s">
        <v>346</v>
      </c>
      <c r="U9" s="21" t="s">
        <v>347</v>
      </c>
      <c r="V9" s="19" t="s">
        <v>348</v>
      </c>
      <c r="W9" s="20" t="s">
        <v>349</v>
      </c>
      <c r="X9" s="19" t="s">
        <v>350</v>
      </c>
      <c r="Y9" s="135" t="s">
        <v>351</v>
      </c>
      <c r="Z9" s="20" t="s">
        <v>352</v>
      </c>
      <c r="AA9" s="21" t="s">
        <v>353</v>
      </c>
      <c r="AB9" s="21" t="s">
        <v>354</v>
      </c>
      <c r="AC9" s="21" t="s">
        <v>355</v>
      </c>
      <c r="AD9" s="21" t="s">
        <v>356</v>
      </c>
      <c r="AE9" s="21" t="s">
        <v>357</v>
      </c>
      <c r="AF9" s="19" t="s">
        <v>358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ht="18" customHeight="1" spans="1:250">
      <c r="A10" s="50"/>
      <c r="B10" s="51"/>
      <c r="C10" s="52"/>
      <c r="D10" s="50"/>
      <c r="E10" s="128" t="s">
        <v>1</v>
      </c>
      <c r="F10" s="61">
        <f>F11+F15+F19+F22+F25+F29+F33+F36+F40</f>
        <v>470136</v>
      </c>
      <c r="G10" s="61">
        <f t="shared" ref="G10:AF10" si="0">G11+G15+G19+G22+G25+G29+G33+G36+G40</f>
        <v>201600</v>
      </c>
      <c r="H10" s="61">
        <f t="shared" si="0"/>
        <v>0</v>
      </c>
      <c r="I10" s="61">
        <f t="shared" si="0"/>
        <v>0</v>
      </c>
      <c r="J10" s="61">
        <f t="shared" si="0"/>
        <v>0</v>
      </c>
      <c r="K10" s="61">
        <f t="shared" si="0"/>
        <v>0</v>
      </c>
      <c r="L10" s="61">
        <f t="shared" si="0"/>
        <v>0</v>
      </c>
      <c r="M10" s="61">
        <f t="shared" si="0"/>
        <v>0</v>
      </c>
      <c r="N10" s="61">
        <f t="shared" si="0"/>
        <v>0</v>
      </c>
      <c r="O10" s="61">
        <f t="shared" si="0"/>
        <v>0</v>
      </c>
      <c r="P10" s="61">
        <f t="shared" si="0"/>
        <v>0</v>
      </c>
      <c r="Q10" s="61">
        <f t="shared" si="0"/>
        <v>2436</v>
      </c>
      <c r="R10" s="61">
        <f t="shared" si="0"/>
        <v>180600</v>
      </c>
      <c r="S10" s="61">
        <f t="shared" si="0"/>
        <v>0</v>
      </c>
      <c r="T10" s="61">
        <f t="shared" si="0"/>
        <v>0</v>
      </c>
      <c r="U10" s="61">
        <f t="shared" si="0"/>
        <v>0</v>
      </c>
      <c r="V10" s="61">
        <f t="shared" si="0"/>
        <v>0</v>
      </c>
      <c r="W10" s="61">
        <f t="shared" si="0"/>
        <v>0</v>
      </c>
      <c r="X10" s="61">
        <f t="shared" si="0"/>
        <v>0</v>
      </c>
      <c r="Y10" s="61">
        <f t="shared" si="0"/>
        <v>0</v>
      </c>
      <c r="Z10" s="61">
        <f t="shared" si="0"/>
        <v>0</v>
      </c>
      <c r="AA10" s="61">
        <f t="shared" si="0"/>
        <v>0</v>
      </c>
      <c r="AB10" s="61">
        <f t="shared" si="0"/>
        <v>0</v>
      </c>
      <c r="AC10" s="61">
        <f t="shared" si="0"/>
        <v>0</v>
      </c>
      <c r="AD10" s="61">
        <f t="shared" si="0"/>
        <v>0</v>
      </c>
      <c r="AE10" s="61">
        <f t="shared" si="0"/>
        <v>0</v>
      </c>
      <c r="AF10" s="61">
        <f t="shared" si="0"/>
        <v>85500</v>
      </c>
      <c r="AG10" s="136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ht="18" customHeight="1" spans="1:250">
      <c r="A11" s="50"/>
      <c r="B11" s="51"/>
      <c r="C11" s="52"/>
      <c r="D11" s="50" t="s">
        <v>112</v>
      </c>
      <c r="E11" s="128" t="s">
        <v>113</v>
      </c>
      <c r="F11" s="61">
        <f>SUM(G11:AF11)</f>
        <v>300792</v>
      </c>
      <c r="G11" s="129">
        <v>122400</v>
      </c>
      <c r="H11" s="61"/>
      <c r="I11" s="61"/>
      <c r="J11" s="129"/>
      <c r="K11" s="61"/>
      <c r="L11" s="61"/>
      <c r="M11" s="131"/>
      <c r="N11" s="131"/>
      <c r="O11" s="131"/>
      <c r="P11" s="131"/>
      <c r="Q11" s="129">
        <v>1092</v>
      </c>
      <c r="R11" s="129">
        <v>151800</v>
      </c>
      <c r="S11" s="131"/>
      <c r="T11" s="131"/>
      <c r="U11" s="131"/>
      <c r="V11" s="131"/>
      <c r="W11" s="131"/>
      <c r="X11" s="132"/>
      <c r="Y11" s="132"/>
      <c r="Z11" s="132"/>
      <c r="AA11" s="132"/>
      <c r="AB11" s="131"/>
      <c r="AC11" s="131"/>
      <c r="AD11" s="131"/>
      <c r="AE11" s="131"/>
      <c r="AF11" s="61">
        <v>25500</v>
      </c>
      <c r="AG11" s="2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ht="18" customHeight="1" spans="1:250">
      <c r="A12" s="50" t="s">
        <v>183</v>
      </c>
      <c r="B12" s="51"/>
      <c r="C12" s="52"/>
      <c r="D12" s="50"/>
      <c r="E12" s="128" t="s">
        <v>114</v>
      </c>
      <c r="F12" s="61">
        <f>SUM(G12:AF12)</f>
        <v>300792</v>
      </c>
      <c r="G12" s="129">
        <v>122400</v>
      </c>
      <c r="H12" s="61"/>
      <c r="I12" s="61"/>
      <c r="J12" s="129"/>
      <c r="K12" s="61"/>
      <c r="L12" s="61"/>
      <c r="M12" s="131"/>
      <c r="N12" s="131"/>
      <c r="O12" s="131"/>
      <c r="P12" s="131"/>
      <c r="Q12" s="129">
        <v>1092</v>
      </c>
      <c r="R12" s="129">
        <v>151800</v>
      </c>
      <c r="S12" s="131"/>
      <c r="T12" s="131"/>
      <c r="U12" s="131"/>
      <c r="V12" s="131"/>
      <c r="W12" s="131"/>
      <c r="X12" s="132"/>
      <c r="Y12" s="132"/>
      <c r="Z12" s="132"/>
      <c r="AA12" s="132"/>
      <c r="AB12" s="131"/>
      <c r="AC12" s="131"/>
      <c r="AD12" s="131"/>
      <c r="AE12" s="131"/>
      <c r="AF12" s="61">
        <v>25500</v>
      </c>
      <c r="AG12" s="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ht="18" customHeight="1" spans="1:250">
      <c r="A13" s="50"/>
      <c r="B13" s="51" t="s">
        <v>184</v>
      </c>
      <c r="C13" s="52"/>
      <c r="D13" s="50"/>
      <c r="E13" s="128" t="s">
        <v>115</v>
      </c>
      <c r="F13" s="61">
        <f>SUM(G13:AF13)</f>
        <v>300792</v>
      </c>
      <c r="G13" s="129">
        <v>122400</v>
      </c>
      <c r="H13" s="61"/>
      <c r="I13" s="61"/>
      <c r="J13" s="129"/>
      <c r="K13" s="61"/>
      <c r="L13" s="61"/>
      <c r="M13" s="131"/>
      <c r="N13" s="131"/>
      <c r="O13" s="131"/>
      <c r="P13" s="131"/>
      <c r="Q13" s="129">
        <v>1092</v>
      </c>
      <c r="R13" s="129">
        <v>151800</v>
      </c>
      <c r="S13" s="131"/>
      <c r="T13" s="131"/>
      <c r="U13" s="131"/>
      <c r="V13" s="131"/>
      <c r="W13" s="131"/>
      <c r="X13" s="132"/>
      <c r="Y13" s="132"/>
      <c r="Z13" s="132"/>
      <c r="AA13" s="132"/>
      <c r="AB13" s="131"/>
      <c r="AC13" s="131"/>
      <c r="AD13" s="131"/>
      <c r="AE13" s="131"/>
      <c r="AF13" s="61">
        <v>25500</v>
      </c>
      <c r="AG13" s="2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ht="18" customHeight="1" spans="1:250">
      <c r="A14" s="50" t="s">
        <v>185</v>
      </c>
      <c r="B14" s="51" t="s">
        <v>186</v>
      </c>
      <c r="C14" s="52" t="s">
        <v>187</v>
      </c>
      <c r="D14" s="50" t="s">
        <v>116</v>
      </c>
      <c r="E14" s="128" t="s">
        <v>117</v>
      </c>
      <c r="F14" s="61">
        <f>SUM(G14:AF14)</f>
        <v>300792</v>
      </c>
      <c r="G14" s="129">
        <v>122400</v>
      </c>
      <c r="H14" s="61"/>
      <c r="I14" s="61"/>
      <c r="J14" s="129"/>
      <c r="K14" s="61"/>
      <c r="L14" s="61"/>
      <c r="M14" s="131"/>
      <c r="N14" s="131"/>
      <c r="O14" s="131"/>
      <c r="P14" s="131"/>
      <c r="Q14" s="129">
        <v>1092</v>
      </c>
      <c r="R14" s="129">
        <v>151800</v>
      </c>
      <c r="S14" s="131"/>
      <c r="T14" s="131"/>
      <c r="U14" s="131"/>
      <c r="V14" s="131"/>
      <c r="W14" s="131"/>
      <c r="X14" s="132"/>
      <c r="Y14" s="132"/>
      <c r="Z14" s="132"/>
      <c r="AA14" s="132"/>
      <c r="AB14" s="131"/>
      <c r="AC14" s="131"/>
      <c r="AD14" s="131"/>
      <c r="AE14" s="131"/>
      <c r="AF14" s="61">
        <v>25500</v>
      </c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ht="18" customHeight="1" spans="1:250">
      <c r="A15" s="50"/>
      <c r="B15" s="51"/>
      <c r="C15" s="52"/>
      <c r="D15" s="50" t="s">
        <v>118</v>
      </c>
      <c r="E15" s="128" t="s">
        <v>119</v>
      </c>
      <c r="F15" s="61">
        <f t="shared" ref="F15:F41" si="1">SUM(G15:AF15)</f>
        <v>252</v>
      </c>
      <c r="G15" s="61"/>
      <c r="H15" s="61"/>
      <c r="I15" s="61"/>
      <c r="J15" s="61"/>
      <c r="K15" s="61"/>
      <c r="L15" s="61"/>
      <c r="M15" s="132"/>
      <c r="N15" s="132"/>
      <c r="O15" s="132"/>
      <c r="P15" s="132"/>
      <c r="Q15" s="132">
        <v>252</v>
      </c>
      <c r="R15" s="131"/>
      <c r="S15" s="131"/>
      <c r="T15" s="131"/>
      <c r="U15" s="131"/>
      <c r="V15" s="132"/>
      <c r="W15" s="132"/>
      <c r="X15" s="132"/>
      <c r="Y15" s="132"/>
      <c r="Z15" s="132"/>
      <c r="AA15" s="131"/>
      <c r="AB15" s="131"/>
      <c r="AC15" s="131"/>
      <c r="AD15" s="131"/>
      <c r="AE15" s="132"/>
      <c r="AF15" s="61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ht="18" customHeight="1" spans="1:250">
      <c r="A16" s="50" t="s">
        <v>183</v>
      </c>
      <c r="B16" s="51"/>
      <c r="C16" s="52"/>
      <c r="D16" s="50"/>
      <c r="E16" s="128" t="s">
        <v>114</v>
      </c>
      <c r="F16" s="61">
        <f t="shared" si="1"/>
        <v>252</v>
      </c>
      <c r="G16" s="61"/>
      <c r="H16" s="61"/>
      <c r="I16" s="61"/>
      <c r="J16" s="61"/>
      <c r="K16" s="61"/>
      <c r="L16" s="61"/>
      <c r="M16" s="132"/>
      <c r="N16" s="132"/>
      <c r="O16" s="132"/>
      <c r="P16" s="132"/>
      <c r="Q16" s="132">
        <v>252</v>
      </c>
      <c r="R16" s="131"/>
      <c r="S16" s="132"/>
      <c r="T16" s="132"/>
      <c r="U16" s="132"/>
      <c r="V16" s="132"/>
      <c r="W16" s="132"/>
      <c r="X16" s="132"/>
      <c r="Y16" s="132"/>
      <c r="Z16" s="132"/>
      <c r="AA16" s="132"/>
      <c r="AB16" s="131"/>
      <c r="AC16" s="131"/>
      <c r="AD16" s="131"/>
      <c r="AE16" s="132"/>
      <c r="AF16" s="61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ht="18" customHeight="1" spans="1:250">
      <c r="A17" s="50"/>
      <c r="B17" s="51" t="s">
        <v>188</v>
      </c>
      <c r="C17" s="52"/>
      <c r="D17" s="50"/>
      <c r="E17" s="128" t="s">
        <v>120</v>
      </c>
      <c r="F17" s="61">
        <f t="shared" si="1"/>
        <v>252</v>
      </c>
      <c r="G17" s="61"/>
      <c r="H17" s="61"/>
      <c r="I17" s="61"/>
      <c r="J17" s="61"/>
      <c r="K17" s="61"/>
      <c r="L17" s="61"/>
      <c r="M17" s="132"/>
      <c r="N17" s="132"/>
      <c r="O17" s="132"/>
      <c r="P17" s="132"/>
      <c r="Q17" s="132">
        <v>252</v>
      </c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1"/>
      <c r="AC17" s="132"/>
      <c r="AD17" s="132"/>
      <c r="AE17" s="132"/>
      <c r="AF17" s="61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ht="18" customHeight="1" spans="1:250">
      <c r="A18" s="50" t="s">
        <v>185</v>
      </c>
      <c r="B18" s="51" t="s">
        <v>189</v>
      </c>
      <c r="C18" s="52" t="s">
        <v>187</v>
      </c>
      <c r="D18" s="50" t="s">
        <v>121</v>
      </c>
      <c r="E18" s="128" t="s">
        <v>122</v>
      </c>
      <c r="F18" s="61">
        <f t="shared" si="1"/>
        <v>252</v>
      </c>
      <c r="G18" s="61"/>
      <c r="H18" s="61"/>
      <c r="I18" s="61"/>
      <c r="J18" s="61"/>
      <c r="K18" s="61"/>
      <c r="L18" s="61"/>
      <c r="M18" s="132"/>
      <c r="N18" s="132"/>
      <c r="O18" s="132"/>
      <c r="P18" s="132"/>
      <c r="Q18" s="132">
        <v>252</v>
      </c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61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ht="18" customHeight="1" spans="1:250">
      <c r="A19" s="50" t="s">
        <v>183</v>
      </c>
      <c r="B19" s="51"/>
      <c r="C19" s="52"/>
      <c r="D19" s="50"/>
      <c r="E19" s="128" t="s">
        <v>114</v>
      </c>
      <c r="F19" s="61">
        <f t="shared" si="1"/>
        <v>60000</v>
      </c>
      <c r="G19" s="61"/>
      <c r="H19" s="61"/>
      <c r="I19" s="61"/>
      <c r="J19" s="61"/>
      <c r="K19" s="61"/>
      <c r="L19" s="61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61">
        <v>60000</v>
      </c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ht="18" customHeight="1" spans="1:250">
      <c r="A20" s="50"/>
      <c r="B20" s="51" t="s">
        <v>175</v>
      </c>
      <c r="C20" s="52"/>
      <c r="D20" s="50"/>
      <c r="E20" s="128" t="s">
        <v>123</v>
      </c>
      <c r="F20" s="61">
        <f t="shared" si="1"/>
        <v>60000</v>
      </c>
      <c r="G20" s="61"/>
      <c r="H20" s="61"/>
      <c r="I20" s="61"/>
      <c r="J20" s="61"/>
      <c r="K20" s="61"/>
      <c r="L20" s="61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61">
        <v>60000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ht="18" customHeight="1" spans="1:250">
      <c r="A21" s="50" t="s">
        <v>185</v>
      </c>
      <c r="B21" s="51" t="s">
        <v>175</v>
      </c>
      <c r="C21" s="52" t="s">
        <v>190</v>
      </c>
      <c r="D21" s="50"/>
      <c r="E21" s="128" t="s">
        <v>124</v>
      </c>
      <c r="F21" s="61">
        <f t="shared" si="1"/>
        <v>60000</v>
      </c>
      <c r="G21" s="61"/>
      <c r="H21" s="61"/>
      <c r="I21" s="61"/>
      <c r="J21" s="61"/>
      <c r="K21" s="61"/>
      <c r="L21" s="61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61">
        <v>60000</v>
      </c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ht="18" customHeight="1" spans="1:250">
      <c r="A22" s="50" t="s">
        <v>191</v>
      </c>
      <c r="B22" s="51"/>
      <c r="C22" s="52"/>
      <c r="D22" s="50"/>
      <c r="E22" s="128" t="s">
        <v>125</v>
      </c>
      <c r="F22" s="61">
        <f t="shared" si="1"/>
        <v>336</v>
      </c>
      <c r="G22" s="61"/>
      <c r="H22" s="61"/>
      <c r="I22" s="61"/>
      <c r="J22" s="61"/>
      <c r="K22" s="61"/>
      <c r="L22" s="61"/>
      <c r="M22" s="132"/>
      <c r="N22" s="132"/>
      <c r="O22" s="132"/>
      <c r="P22" s="132"/>
      <c r="Q22" s="132">
        <v>336</v>
      </c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61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ht="18" customHeight="1" spans="1:250">
      <c r="A23" s="50"/>
      <c r="B23" s="51" t="s">
        <v>192</v>
      </c>
      <c r="C23" s="52"/>
      <c r="D23" s="50"/>
      <c r="E23" s="128" t="s">
        <v>126</v>
      </c>
      <c r="F23" s="61">
        <f t="shared" si="1"/>
        <v>336</v>
      </c>
      <c r="G23" s="61"/>
      <c r="H23" s="61"/>
      <c r="I23" s="61"/>
      <c r="J23" s="61"/>
      <c r="K23" s="61"/>
      <c r="L23" s="61"/>
      <c r="M23" s="132"/>
      <c r="N23" s="132"/>
      <c r="O23" s="132"/>
      <c r="P23" s="132"/>
      <c r="Q23" s="132">
        <v>336</v>
      </c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61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ht="18" customHeight="1" spans="1:250">
      <c r="A24" s="50" t="s">
        <v>193</v>
      </c>
      <c r="B24" s="51" t="s">
        <v>194</v>
      </c>
      <c r="C24" s="52" t="s">
        <v>195</v>
      </c>
      <c r="D24" s="50" t="s">
        <v>127</v>
      </c>
      <c r="E24" s="128" t="s">
        <v>128</v>
      </c>
      <c r="F24" s="61">
        <f t="shared" si="1"/>
        <v>336</v>
      </c>
      <c r="G24" s="61"/>
      <c r="H24" s="61"/>
      <c r="I24" s="61"/>
      <c r="J24" s="61"/>
      <c r="K24" s="61"/>
      <c r="L24" s="61"/>
      <c r="M24" s="132"/>
      <c r="N24" s="132"/>
      <c r="O24" s="132"/>
      <c r="P24" s="132"/>
      <c r="Q24" s="132">
        <v>336</v>
      </c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61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ht="18" customHeight="1" spans="1:250">
      <c r="A25" s="50"/>
      <c r="B25" s="51"/>
      <c r="C25" s="52"/>
      <c r="D25" s="50" t="s">
        <v>129</v>
      </c>
      <c r="E25" s="128" t="s">
        <v>130</v>
      </c>
      <c r="F25" s="61">
        <f t="shared" si="1"/>
        <v>21600</v>
      </c>
      <c r="G25" s="61"/>
      <c r="H25" s="61"/>
      <c r="I25" s="61"/>
      <c r="J25" s="61"/>
      <c r="K25" s="61"/>
      <c r="L25" s="61"/>
      <c r="M25" s="132"/>
      <c r="N25" s="132"/>
      <c r="O25" s="132"/>
      <c r="P25" s="132"/>
      <c r="Q25" s="132"/>
      <c r="R25" s="132">
        <v>21600</v>
      </c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61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ht="18" customHeight="1" spans="1:250">
      <c r="A26" s="50" t="s">
        <v>196</v>
      </c>
      <c r="B26" s="51"/>
      <c r="C26" s="52"/>
      <c r="D26" s="50"/>
      <c r="E26" s="128" t="s">
        <v>131</v>
      </c>
      <c r="F26" s="61">
        <f t="shared" si="1"/>
        <v>21600</v>
      </c>
      <c r="G26" s="61"/>
      <c r="H26" s="61"/>
      <c r="I26" s="61"/>
      <c r="J26" s="61"/>
      <c r="K26" s="61"/>
      <c r="L26" s="61"/>
      <c r="M26" s="132"/>
      <c r="N26" s="132"/>
      <c r="O26" s="132"/>
      <c r="P26" s="132"/>
      <c r="Q26" s="132"/>
      <c r="R26" s="132">
        <v>21600</v>
      </c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61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ht="18" customHeight="1" spans="1:250">
      <c r="A27" s="50"/>
      <c r="B27" s="51" t="s">
        <v>197</v>
      </c>
      <c r="C27" s="52"/>
      <c r="D27" s="50"/>
      <c r="E27" s="128" t="s">
        <v>132</v>
      </c>
      <c r="F27" s="61">
        <f t="shared" si="1"/>
        <v>21600</v>
      </c>
      <c r="G27" s="61"/>
      <c r="H27" s="61"/>
      <c r="I27" s="61"/>
      <c r="J27" s="61"/>
      <c r="K27" s="61"/>
      <c r="L27" s="61"/>
      <c r="M27" s="132"/>
      <c r="N27" s="132"/>
      <c r="O27" s="132"/>
      <c r="P27" s="132"/>
      <c r="Q27" s="132"/>
      <c r="R27" s="132">
        <v>21600</v>
      </c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61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customHeight="1" spans="1:250">
      <c r="A28" s="50" t="s">
        <v>198</v>
      </c>
      <c r="B28" s="51" t="s">
        <v>199</v>
      </c>
      <c r="C28" s="52" t="s">
        <v>187</v>
      </c>
      <c r="D28" s="50" t="s">
        <v>133</v>
      </c>
      <c r="E28" s="128" t="s">
        <v>134</v>
      </c>
      <c r="F28" s="61">
        <f t="shared" si="1"/>
        <v>21600</v>
      </c>
      <c r="G28" s="61"/>
      <c r="H28" s="61"/>
      <c r="I28" s="61"/>
      <c r="J28" s="61"/>
      <c r="K28" s="61"/>
      <c r="L28" s="61"/>
      <c r="M28" s="132"/>
      <c r="N28" s="132"/>
      <c r="O28" s="132"/>
      <c r="P28" s="132"/>
      <c r="Q28" s="132"/>
      <c r="R28" s="132">
        <v>21600</v>
      </c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61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customHeight="1" spans="1:250">
      <c r="A29" s="50"/>
      <c r="B29" s="50"/>
      <c r="C29" s="50"/>
      <c r="D29" s="50" t="s">
        <v>135</v>
      </c>
      <c r="E29" s="53" t="s">
        <v>136</v>
      </c>
      <c r="F29" s="61">
        <f t="shared" si="1"/>
        <v>10884</v>
      </c>
      <c r="G29" s="61">
        <v>10800</v>
      </c>
      <c r="H29" s="61"/>
      <c r="I29" s="61"/>
      <c r="J29" s="61"/>
      <c r="K29" s="61"/>
      <c r="L29" s="61"/>
      <c r="M29" s="132"/>
      <c r="N29" s="132"/>
      <c r="O29" s="132"/>
      <c r="P29" s="132"/>
      <c r="Q29" s="132">
        <v>84</v>
      </c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61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customHeight="1" spans="1:250">
      <c r="A30" s="50" t="s">
        <v>200</v>
      </c>
      <c r="B30" s="50"/>
      <c r="C30" s="50"/>
      <c r="D30" s="50"/>
      <c r="E30" s="53" t="s">
        <v>137</v>
      </c>
      <c r="F30" s="61">
        <f t="shared" si="1"/>
        <v>10884</v>
      </c>
      <c r="G30" s="61">
        <v>10800</v>
      </c>
      <c r="H30" s="61"/>
      <c r="I30" s="61"/>
      <c r="J30" s="61"/>
      <c r="K30" s="61"/>
      <c r="L30" s="61"/>
      <c r="M30" s="132"/>
      <c r="N30" s="132"/>
      <c r="O30" s="132"/>
      <c r="P30" s="132"/>
      <c r="Q30" s="132">
        <v>84</v>
      </c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61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customHeight="1" spans="1:250">
      <c r="A31" s="50"/>
      <c r="B31" s="50" t="s">
        <v>187</v>
      </c>
      <c r="C31" s="50"/>
      <c r="D31" s="50"/>
      <c r="E31" s="53" t="s">
        <v>138</v>
      </c>
      <c r="F31" s="61">
        <f t="shared" si="1"/>
        <v>10884</v>
      </c>
      <c r="G31" s="61">
        <v>10800</v>
      </c>
      <c r="H31" s="61"/>
      <c r="I31" s="61"/>
      <c r="J31" s="61"/>
      <c r="K31" s="61"/>
      <c r="L31" s="61"/>
      <c r="M31" s="132"/>
      <c r="N31" s="132"/>
      <c r="O31" s="132"/>
      <c r="P31" s="132"/>
      <c r="Q31" s="132">
        <v>84</v>
      </c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6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customHeight="1" spans="1:250">
      <c r="A32" s="50" t="s">
        <v>201</v>
      </c>
      <c r="B32" s="50" t="s">
        <v>202</v>
      </c>
      <c r="C32" s="50" t="s">
        <v>203</v>
      </c>
      <c r="D32" s="50" t="s">
        <v>139</v>
      </c>
      <c r="E32" s="53" t="s">
        <v>140</v>
      </c>
      <c r="F32" s="61">
        <f t="shared" si="1"/>
        <v>10884</v>
      </c>
      <c r="G32" s="61">
        <v>10800</v>
      </c>
      <c r="H32" s="61"/>
      <c r="I32" s="61"/>
      <c r="J32" s="61"/>
      <c r="K32" s="61"/>
      <c r="L32" s="61"/>
      <c r="M32" s="132"/>
      <c r="N32" s="132"/>
      <c r="O32" s="132"/>
      <c r="P32" s="132"/>
      <c r="Q32" s="132">
        <v>84</v>
      </c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61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customHeight="1" spans="1:250">
      <c r="A33" s="50" t="s">
        <v>204</v>
      </c>
      <c r="B33" s="50"/>
      <c r="C33" s="50"/>
      <c r="D33" s="50"/>
      <c r="E33" s="53" t="s">
        <v>141</v>
      </c>
      <c r="F33" s="61">
        <f t="shared" si="1"/>
        <v>0</v>
      </c>
      <c r="G33" s="61"/>
      <c r="H33" s="61"/>
      <c r="I33" s="61"/>
      <c r="J33" s="61"/>
      <c r="K33" s="61"/>
      <c r="L33" s="61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61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customHeight="1" spans="1:250">
      <c r="A34" s="50"/>
      <c r="B34" s="50" t="s">
        <v>184</v>
      </c>
      <c r="C34" s="50"/>
      <c r="D34" s="50"/>
      <c r="E34" s="53" t="s">
        <v>142</v>
      </c>
      <c r="F34" s="61">
        <f t="shared" si="1"/>
        <v>0</v>
      </c>
      <c r="G34" s="61"/>
      <c r="H34" s="61"/>
      <c r="I34" s="61"/>
      <c r="J34" s="61"/>
      <c r="K34" s="61"/>
      <c r="L34" s="61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61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customHeight="1" spans="1:250">
      <c r="A35" s="50" t="s">
        <v>205</v>
      </c>
      <c r="B35" s="50" t="s">
        <v>186</v>
      </c>
      <c r="C35" s="50" t="s">
        <v>195</v>
      </c>
      <c r="D35" s="50" t="s">
        <v>116</v>
      </c>
      <c r="E35" s="53" t="s">
        <v>143</v>
      </c>
      <c r="F35" s="61">
        <f t="shared" si="1"/>
        <v>0</v>
      </c>
      <c r="G35" s="61"/>
      <c r="H35" s="61"/>
      <c r="I35" s="61"/>
      <c r="J35" s="61"/>
      <c r="K35" s="61"/>
      <c r="L35" s="61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61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customHeight="1" spans="1:250">
      <c r="A36" s="50" t="s">
        <v>206</v>
      </c>
      <c r="B36" s="50"/>
      <c r="C36" s="50"/>
      <c r="D36" s="50"/>
      <c r="E36" s="53" t="s">
        <v>144</v>
      </c>
      <c r="F36" s="61">
        <f t="shared" si="1"/>
        <v>61872</v>
      </c>
      <c r="G36" s="61">
        <v>61200</v>
      </c>
      <c r="H36" s="61"/>
      <c r="I36" s="61"/>
      <c r="J36" s="61"/>
      <c r="K36" s="61"/>
      <c r="L36" s="61"/>
      <c r="M36" s="132"/>
      <c r="N36" s="132"/>
      <c r="O36" s="132"/>
      <c r="P36" s="132"/>
      <c r="Q36" s="132">
        <v>672</v>
      </c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61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customHeight="1" spans="1:250">
      <c r="A37" s="50"/>
      <c r="B37" s="50" t="s">
        <v>187</v>
      </c>
      <c r="C37" s="50"/>
      <c r="D37" s="50"/>
      <c r="E37" s="53" t="s">
        <v>145</v>
      </c>
      <c r="F37" s="61">
        <f t="shared" si="1"/>
        <v>61872</v>
      </c>
      <c r="G37" s="61">
        <v>61200</v>
      </c>
      <c r="H37" s="61"/>
      <c r="I37" s="61"/>
      <c r="J37" s="61"/>
      <c r="K37" s="61"/>
      <c r="L37" s="61"/>
      <c r="M37" s="132"/>
      <c r="N37" s="132"/>
      <c r="O37" s="132"/>
      <c r="P37" s="132"/>
      <c r="Q37" s="132">
        <v>672</v>
      </c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61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customHeight="1" spans="1:250">
      <c r="A38" s="50" t="s">
        <v>207</v>
      </c>
      <c r="B38" s="50" t="s">
        <v>202</v>
      </c>
      <c r="C38" s="50" t="s">
        <v>208</v>
      </c>
      <c r="D38" s="50" t="s">
        <v>146</v>
      </c>
      <c r="E38" s="53" t="s">
        <v>147</v>
      </c>
      <c r="F38" s="61">
        <f t="shared" si="1"/>
        <v>61872</v>
      </c>
      <c r="G38" s="61">
        <v>61200</v>
      </c>
      <c r="H38" s="61"/>
      <c r="I38" s="61"/>
      <c r="J38" s="61"/>
      <c r="K38" s="61"/>
      <c r="L38" s="61"/>
      <c r="M38" s="132"/>
      <c r="N38" s="132"/>
      <c r="O38" s="132"/>
      <c r="P38" s="132"/>
      <c r="Q38" s="132">
        <v>672</v>
      </c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61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customHeight="1" spans="1:250">
      <c r="A39" s="50" t="s">
        <v>207</v>
      </c>
      <c r="B39" s="50" t="s">
        <v>209</v>
      </c>
      <c r="C39" s="50" t="s">
        <v>195</v>
      </c>
      <c r="D39" s="50" t="s">
        <v>146</v>
      </c>
      <c r="E39" s="53" t="s">
        <v>359</v>
      </c>
      <c r="F39" s="61">
        <f t="shared" si="1"/>
        <v>0</v>
      </c>
      <c r="G39" s="61"/>
      <c r="H39" s="61"/>
      <c r="I39" s="61"/>
      <c r="J39" s="61"/>
      <c r="K39" s="61"/>
      <c r="L39" s="61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61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customHeight="1" spans="1:250">
      <c r="A40" s="60">
        <v>220</v>
      </c>
      <c r="B40" s="60"/>
      <c r="C40" s="60"/>
      <c r="D40" s="61"/>
      <c r="E40" s="62" t="s">
        <v>149</v>
      </c>
      <c r="F40" s="61">
        <f t="shared" si="1"/>
        <v>14400</v>
      </c>
      <c r="G40" s="61">
        <v>7200</v>
      </c>
      <c r="H40" s="61"/>
      <c r="I40" s="61"/>
      <c r="J40" s="61"/>
      <c r="K40" s="61"/>
      <c r="L40" s="61"/>
      <c r="M40" s="132"/>
      <c r="N40" s="132"/>
      <c r="O40" s="132"/>
      <c r="P40" s="132"/>
      <c r="Q40" s="132"/>
      <c r="R40" s="132">
        <v>7200</v>
      </c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61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customHeight="1" spans="1:250">
      <c r="A41" s="60"/>
      <c r="B41" s="60" t="s">
        <v>187</v>
      </c>
      <c r="C41" s="60" t="s">
        <v>187</v>
      </c>
      <c r="D41" s="61"/>
      <c r="E41" s="62" t="s">
        <v>150</v>
      </c>
      <c r="F41" s="61">
        <f t="shared" si="1"/>
        <v>14400</v>
      </c>
      <c r="G41" s="61">
        <v>7200</v>
      </c>
      <c r="H41" s="61"/>
      <c r="I41" s="61"/>
      <c r="J41" s="61"/>
      <c r="K41" s="61"/>
      <c r="L41" s="61"/>
      <c r="M41" s="132"/>
      <c r="N41" s="132"/>
      <c r="O41" s="132"/>
      <c r="P41" s="132"/>
      <c r="Q41" s="132"/>
      <c r="R41" s="132">
        <v>7200</v>
      </c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6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customHeight="1" spans="1:250">
      <c r="A42"/>
      <c r="B42"/>
      <c r="C42"/>
      <c r="D42"/>
      <c r="E42"/>
      <c r="F42"/>
      <c r="G42"/>
      <c r="H42"/>
      <c r="I42"/>
      <c r="J42"/>
      <c r="K42"/>
      <c r="L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customHeight="1" spans="1:250">
      <c r="A43"/>
      <c r="B43"/>
      <c r="C43"/>
      <c r="D43"/>
      <c r="E43"/>
      <c r="F43"/>
      <c r="G43"/>
      <c r="H43"/>
      <c r="I43"/>
      <c r="J43"/>
      <c r="K43"/>
      <c r="L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customHeight="1" spans="1:250">
      <c r="A44"/>
      <c r="B44"/>
      <c r="C44"/>
      <c r="D44"/>
      <c r="E44"/>
      <c r="F44"/>
      <c r="G44"/>
      <c r="H44"/>
      <c r="I44"/>
      <c r="J44"/>
      <c r="K44"/>
      <c r="L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customHeight="1" spans="1:250">
      <c r="A45"/>
      <c r="B45"/>
      <c r="C45"/>
      <c r="D45"/>
      <c r="E45"/>
      <c r="F45"/>
      <c r="G45"/>
      <c r="H45"/>
      <c r="I45"/>
      <c r="J45"/>
      <c r="K45"/>
      <c r="L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customHeight="1" spans="1:250">
      <c r="A46"/>
      <c r="B46"/>
      <c r="C46"/>
      <c r="D46"/>
      <c r="E46"/>
      <c r="F46"/>
      <c r="G46"/>
      <c r="H46"/>
      <c r="I46"/>
      <c r="J46"/>
      <c r="K46"/>
      <c r="L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customHeight="1" spans="1:250">
      <c r="A47"/>
      <c r="B47"/>
      <c r="C47"/>
      <c r="D47"/>
      <c r="E47"/>
      <c r="F47"/>
      <c r="G47"/>
      <c r="H47"/>
      <c r="I47"/>
      <c r="J47"/>
      <c r="K47"/>
      <c r="L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customHeight="1" spans="1:250">
      <c r="A48"/>
      <c r="B48"/>
      <c r="C48"/>
      <c r="D48"/>
      <c r="E48"/>
      <c r="F48"/>
      <c r="G48"/>
      <c r="H48"/>
      <c r="I48"/>
      <c r="J48"/>
      <c r="K48"/>
      <c r="L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customHeight="1" spans="1:250">
      <c r="A49"/>
      <c r="B49"/>
      <c r="C49"/>
      <c r="D49"/>
      <c r="E49"/>
      <c r="F49"/>
      <c r="G49"/>
      <c r="H49"/>
      <c r="I49"/>
      <c r="J49"/>
      <c r="K49"/>
      <c r="L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customHeight="1" spans="1:250">
      <c r="A50"/>
      <c r="B50"/>
      <c r="C50"/>
      <c r="D50"/>
      <c r="E50"/>
      <c r="F50"/>
      <c r="G50"/>
      <c r="H50"/>
      <c r="I50"/>
      <c r="J50"/>
      <c r="K50"/>
      <c r="L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customHeight="1" spans="1:250">
      <c r="A51"/>
      <c r="B51"/>
      <c r="C51"/>
      <c r="D51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customHeight="1" spans="1:250">
      <c r="A52"/>
      <c r="B52"/>
      <c r="C52"/>
      <c r="D52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customHeight="1" spans="1:250">
      <c r="A53"/>
      <c r="B53"/>
      <c r="C53"/>
      <c r="D53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customHeight="1" spans="1:250">
      <c r="A54"/>
      <c r="B54"/>
      <c r="C54"/>
      <c r="D54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customHeight="1" spans="1:250">
      <c r="A55"/>
      <c r="B55"/>
      <c r="C55"/>
      <c r="D55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customHeight="1" spans="1:250">
      <c r="A56"/>
      <c r="B56"/>
      <c r="C56"/>
      <c r="D5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customHeight="1" spans="1:250">
      <c r="A57"/>
      <c r="B57"/>
      <c r="C57"/>
      <c r="D57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customHeight="1" spans="1:250">
      <c r="A58"/>
      <c r="B58"/>
      <c r="C58"/>
      <c r="D58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customHeight="1" spans="1:250">
      <c r="A59"/>
      <c r="B59"/>
      <c r="C59"/>
      <c r="D59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</sheetData>
  <mergeCells count="4">
    <mergeCell ref="A6:C6"/>
    <mergeCell ref="D6:D7"/>
    <mergeCell ref="E6:E7"/>
    <mergeCell ref="F6:F7"/>
  </mergeCells>
  <printOptions horizontalCentered="1"/>
  <pageMargins left="0.786805555555556" right="0.393055555555556" top="0.471527777777778" bottom="0.471527777777778" header="0.313888888888889" footer="0.235416666666667"/>
  <pageSetup paperSize="9" fitToHeight="10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8"/>
  <sheetViews>
    <sheetView showGridLines="0" showZeros="0" workbookViewId="0">
      <selection activeCell="H9" sqref="H9:H10"/>
    </sheetView>
  </sheetViews>
  <sheetFormatPr defaultColWidth="9" defaultRowHeight="14.25" customHeight="1"/>
  <cols>
    <col min="1" max="2" width="5.33333333333333" customWidth="1"/>
    <col min="3" max="3" width="5.16666666666667" customWidth="1"/>
    <col min="4" max="4" width="11.3333333333333" customWidth="1"/>
    <col min="5" max="5" width="44.8333333333333" customWidth="1"/>
    <col min="6" max="6" width="13.8333333333333" customWidth="1"/>
    <col min="7" max="7" width="12.6666666666667" customWidth="1"/>
    <col min="8" max="8" width="18.6666666666667" customWidth="1"/>
    <col min="9" max="9" width="17.8333333333333" customWidth="1"/>
    <col min="10" max="10" width="19.5" customWidth="1"/>
    <col min="11" max="11" width="14.5" customWidth="1"/>
    <col min="12" max="12" width="10.3333333333333" customWidth="1"/>
    <col min="13" max="13" width="15.3333333333333" customWidth="1"/>
    <col min="14" max="14" width="19.3333333333333" customWidth="1"/>
    <col min="15" max="15" width="17.1666666666667" customWidth="1"/>
    <col min="16" max="16" width="40.5" customWidth="1"/>
    <col min="17" max="21" width="17.6666666666667" customWidth="1"/>
    <col min="22" max="22" width="18.1666666666667" customWidth="1"/>
    <col min="23" max="23" width="18.5" customWidth="1"/>
    <col min="24" max="24" width="17.6666666666667" customWidth="1"/>
  </cols>
  <sheetData>
    <row r="1" ht="19.5" customHeight="1" spans="1:24">
      <c r="A1" s="36" t="s">
        <v>151</v>
      </c>
      <c r="B1" s="36" t="s">
        <v>151</v>
      </c>
      <c r="C1" s="37" t="s">
        <v>151</v>
      </c>
      <c r="D1" s="37" t="s">
        <v>151</v>
      </c>
      <c r="E1" s="37" t="s">
        <v>151</v>
      </c>
      <c r="F1" s="78" t="s">
        <v>151</v>
      </c>
      <c r="G1" s="37" t="s">
        <v>151</v>
      </c>
      <c r="H1" s="37" t="s">
        <v>151</v>
      </c>
      <c r="I1" s="37" t="s">
        <v>151</v>
      </c>
      <c r="J1" s="37" t="s">
        <v>151</v>
      </c>
      <c r="K1" s="37" t="s">
        <v>151</v>
      </c>
      <c r="L1" s="37" t="s">
        <v>151</v>
      </c>
      <c r="M1" s="37" t="s">
        <v>151</v>
      </c>
      <c r="N1" s="37" t="s">
        <v>151</v>
      </c>
      <c r="O1" s="37" t="s">
        <v>151</v>
      </c>
      <c r="P1" s="37" t="s">
        <v>151</v>
      </c>
      <c r="Q1" s="37" t="s">
        <v>151</v>
      </c>
      <c r="R1" s="37" t="s">
        <v>151</v>
      </c>
      <c r="S1" s="37" t="s">
        <v>151</v>
      </c>
      <c r="T1" s="37" t="s">
        <v>151</v>
      </c>
      <c r="U1" s="37" t="s">
        <v>151</v>
      </c>
      <c r="V1" s="37" t="s">
        <v>151</v>
      </c>
      <c r="W1" s="63" t="s">
        <v>151</v>
      </c>
      <c r="X1" s="37" t="s">
        <v>360</v>
      </c>
    </row>
    <row r="2" ht="19.5" customHeight="1" spans="1:24">
      <c r="A2" s="79" t="s">
        <v>361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ht="19.5" customHeight="1" spans="1:24">
      <c r="A3" s="36" t="s">
        <v>151</v>
      </c>
      <c r="B3" s="36" t="s">
        <v>151</v>
      </c>
      <c r="C3" s="81" t="s">
        <v>151</v>
      </c>
      <c r="D3" s="82" t="s">
        <v>151</v>
      </c>
      <c r="E3" s="82" t="s">
        <v>151</v>
      </c>
      <c r="F3" s="63" t="s">
        <v>151</v>
      </c>
      <c r="G3" s="63" t="s">
        <v>151</v>
      </c>
      <c r="H3" s="82" t="s">
        <v>151</v>
      </c>
      <c r="I3" s="82" t="s">
        <v>151</v>
      </c>
      <c r="J3" s="82" t="s">
        <v>151</v>
      </c>
      <c r="K3" s="82" t="s">
        <v>151</v>
      </c>
      <c r="L3" s="82" t="s">
        <v>151</v>
      </c>
      <c r="M3" s="82" t="s">
        <v>151</v>
      </c>
      <c r="N3" s="82" t="s">
        <v>151</v>
      </c>
      <c r="O3" s="82" t="s">
        <v>151</v>
      </c>
      <c r="P3" s="82" t="s">
        <v>151</v>
      </c>
      <c r="Q3" s="82" t="s">
        <v>151</v>
      </c>
      <c r="R3" s="82" t="s">
        <v>151</v>
      </c>
      <c r="S3" s="82" t="s">
        <v>151</v>
      </c>
      <c r="T3" s="82" t="s">
        <v>151</v>
      </c>
      <c r="U3" s="82" t="s">
        <v>151</v>
      </c>
      <c r="V3" s="82" t="s">
        <v>151</v>
      </c>
      <c r="W3" s="63" t="s">
        <v>151</v>
      </c>
      <c r="X3" s="72" t="s">
        <v>7</v>
      </c>
    </row>
    <row r="4" ht="19.5" customHeight="1" spans="1:24">
      <c r="A4" s="83" t="s">
        <v>151</v>
      </c>
      <c r="B4" s="83" t="s">
        <v>151</v>
      </c>
      <c r="C4" s="84" t="s">
        <v>151</v>
      </c>
      <c r="D4" s="85" t="s">
        <v>151</v>
      </c>
      <c r="E4" s="85" t="s">
        <v>151</v>
      </c>
      <c r="F4" s="67" t="s">
        <v>151</v>
      </c>
      <c r="G4" s="67" t="s">
        <v>151</v>
      </c>
      <c r="H4" s="85" t="s">
        <v>151</v>
      </c>
      <c r="I4" s="85" t="s">
        <v>151</v>
      </c>
      <c r="J4" s="85" t="s">
        <v>151</v>
      </c>
      <c r="K4" s="85" t="s">
        <v>151</v>
      </c>
      <c r="L4" s="85" t="s">
        <v>151</v>
      </c>
      <c r="M4" s="85" t="s">
        <v>151</v>
      </c>
      <c r="N4" s="85" t="s">
        <v>151</v>
      </c>
      <c r="O4" s="85" t="s">
        <v>151</v>
      </c>
      <c r="P4" s="85" t="s">
        <v>151</v>
      </c>
      <c r="Q4" s="85" t="s">
        <v>151</v>
      </c>
      <c r="R4" s="85" t="s">
        <v>151</v>
      </c>
      <c r="S4" s="85" t="s">
        <v>151</v>
      </c>
      <c r="T4" s="85" t="s">
        <v>151</v>
      </c>
      <c r="U4" s="85" t="s">
        <v>151</v>
      </c>
      <c r="V4" s="85" t="s">
        <v>151</v>
      </c>
      <c r="W4" s="67" t="s">
        <v>151</v>
      </c>
      <c r="X4" s="99" t="s">
        <v>151</v>
      </c>
    </row>
    <row r="5" ht="19.5" customHeight="1" spans="1:24">
      <c r="A5" s="86" t="s">
        <v>155</v>
      </c>
      <c r="B5" s="87"/>
      <c r="C5" s="87"/>
      <c r="D5" s="86" t="s">
        <v>80</v>
      </c>
      <c r="E5" s="86" t="s">
        <v>362</v>
      </c>
      <c r="F5" s="86" t="s">
        <v>363</v>
      </c>
      <c r="G5" s="86" t="s">
        <v>364</v>
      </c>
      <c r="H5" s="45" t="s">
        <v>365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ht="19.5" customHeight="1" spans="1:24">
      <c r="A6" s="86" t="s">
        <v>159</v>
      </c>
      <c r="B6" s="86" t="s">
        <v>160</v>
      </c>
      <c r="C6" s="88" t="s">
        <v>161</v>
      </c>
      <c r="D6" s="87"/>
      <c r="E6" s="87"/>
      <c r="F6" s="87"/>
      <c r="G6" s="87"/>
      <c r="H6" s="86" t="s">
        <v>212</v>
      </c>
      <c r="I6" s="95" t="s">
        <v>84</v>
      </c>
      <c r="J6" s="96"/>
      <c r="K6" s="96"/>
      <c r="L6" s="86" t="s">
        <v>157</v>
      </c>
      <c r="M6" s="87"/>
      <c r="N6" s="87"/>
      <c r="O6" s="86" t="s">
        <v>158</v>
      </c>
      <c r="P6" s="86" t="s">
        <v>87</v>
      </c>
      <c r="Q6" s="86" t="s">
        <v>88</v>
      </c>
      <c r="R6" s="86" t="s">
        <v>89</v>
      </c>
      <c r="S6" s="86" t="s">
        <v>90</v>
      </c>
      <c r="T6" s="86" t="s">
        <v>91</v>
      </c>
      <c r="U6" s="86" t="s">
        <v>366</v>
      </c>
      <c r="V6" s="87"/>
      <c r="W6" s="87"/>
      <c r="X6" s="87"/>
    </row>
    <row r="7" ht="25.5" customHeight="1" spans="1:24">
      <c r="A7" s="87"/>
      <c r="B7" s="87"/>
      <c r="C7" s="89"/>
      <c r="D7" s="87"/>
      <c r="E7" s="87"/>
      <c r="F7" s="87"/>
      <c r="G7" s="87"/>
      <c r="H7" s="87"/>
      <c r="I7" s="86" t="s">
        <v>92</v>
      </c>
      <c r="J7" s="88" t="s">
        <v>162</v>
      </c>
      <c r="K7" s="88" t="s">
        <v>107</v>
      </c>
      <c r="L7" s="88" t="s">
        <v>92</v>
      </c>
      <c r="M7" s="88" t="s">
        <v>163</v>
      </c>
      <c r="N7" s="88" t="s">
        <v>164</v>
      </c>
      <c r="O7" s="87"/>
      <c r="P7" s="87"/>
      <c r="Q7" s="87"/>
      <c r="R7" s="87"/>
      <c r="S7" s="87"/>
      <c r="T7" s="87"/>
      <c r="U7" s="86" t="s">
        <v>92</v>
      </c>
      <c r="V7" s="86" t="s">
        <v>367</v>
      </c>
      <c r="W7" s="88" t="s">
        <v>368</v>
      </c>
      <c r="X7" s="86" t="s">
        <v>95</v>
      </c>
    </row>
    <row r="8" ht="19.5" customHeight="1" spans="1:24">
      <c r="A8" s="86" t="s">
        <v>102</v>
      </c>
      <c r="B8" s="86" t="s">
        <v>151</v>
      </c>
      <c r="C8" s="86" t="s">
        <v>102</v>
      </c>
      <c r="D8" s="86" t="s">
        <v>102</v>
      </c>
      <c r="E8" s="86" t="s">
        <v>102</v>
      </c>
      <c r="F8" s="45" t="s">
        <v>166</v>
      </c>
      <c r="G8" s="45" t="s">
        <v>167</v>
      </c>
      <c r="H8" s="90" t="s">
        <v>168</v>
      </c>
      <c r="I8" s="90" t="s">
        <v>169</v>
      </c>
      <c r="J8" s="90" t="s">
        <v>170</v>
      </c>
      <c r="K8" s="90" t="s">
        <v>171</v>
      </c>
      <c r="L8" s="90" t="s">
        <v>172</v>
      </c>
      <c r="M8" s="90" t="s">
        <v>173</v>
      </c>
      <c r="N8" s="90" t="s">
        <v>173</v>
      </c>
      <c r="O8" s="90" t="s">
        <v>174</v>
      </c>
      <c r="P8" s="90" t="s">
        <v>175</v>
      </c>
      <c r="Q8" s="90" t="s">
        <v>176</v>
      </c>
      <c r="R8" s="90" t="s">
        <v>177</v>
      </c>
      <c r="S8" s="90" t="s">
        <v>178</v>
      </c>
      <c r="T8" s="90" t="s">
        <v>179</v>
      </c>
      <c r="U8" s="90" t="s">
        <v>180</v>
      </c>
      <c r="V8" s="90" t="s">
        <v>181</v>
      </c>
      <c r="W8" s="90" t="s">
        <v>182</v>
      </c>
      <c r="X8" s="90" t="s">
        <v>369</v>
      </c>
    </row>
    <row r="9" ht="19.5" customHeight="1" spans="1:24">
      <c r="A9" s="50" t="s">
        <v>193</v>
      </c>
      <c r="B9" s="51" t="s">
        <v>194</v>
      </c>
      <c r="C9" s="52" t="s">
        <v>195</v>
      </c>
      <c r="D9" s="50" t="s">
        <v>127</v>
      </c>
      <c r="E9" s="91" t="s">
        <v>370</v>
      </c>
      <c r="F9" s="92"/>
      <c r="G9" s="92"/>
      <c r="H9" s="93">
        <f>I9</f>
        <v>150000</v>
      </c>
      <c r="I9" s="97">
        <f>SUM(J9:K9)</f>
        <v>150000</v>
      </c>
      <c r="J9" s="97">
        <v>150000</v>
      </c>
      <c r="K9" s="97"/>
      <c r="L9" s="97"/>
      <c r="M9" s="97"/>
      <c r="N9" s="97">
        <v>0</v>
      </c>
      <c r="O9" s="98"/>
      <c r="P9" s="98"/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0</v>
      </c>
    </row>
    <row r="10" ht="20" customHeight="1" spans="1:24">
      <c r="A10" s="50" t="s">
        <v>198</v>
      </c>
      <c r="B10" s="51" t="s">
        <v>199</v>
      </c>
      <c r="C10" s="52" t="s">
        <v>187</v>
      </c>
      <c r="D10" s="50" t="s">
        <v>133</v>
      </c>
      <c r="E10" s="91" t="s">
        <v>371</v>
      </c>
      <c r="F10" s="92"/>
      <c r="G10" s="92"/>
      <c r="H10" s="93">
        <f>I10</f>
        <v>1520000</v>
      </c>
      <c r="I10" s="97">
        <f>SUM(J10:K10)</f>
        <v>1520000</v>
      </c>
      <c r="J10" s="97">
        <v>1520000</v>
      </c>
      <c r="K10" s="97"/>
      <c r="L10" s="97"/>
      <c r="M10" s="97"/>
      <c r="N10" s="97">
        <v>0</v>
      </c>
      <c r="O10" s="98"/>
      <c r="P10" s="98"/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7">
        <v>0</v>
      </c>
      <c r="W10" s="97">
        <v>0</v>
      </c>
      <c r="X10" s="97">
        <v>0</v>
      </c>
    </row>
    <row r="11" ht="13.5" customHeight="1" spans="1:24">
      <c r="A11" s="92"/>
      <c r="B11" s="91"/>
      <c r="C11" s="92"/>
      <c r="D11" s="92"/>
      <c r="E11" s="91"/>
      <c r="F11" s="92"/>
      <c r="G11" s="92"/>
      <c r="H11" s="93"/>
      <c r="I11" s="97"/>
      <c r="J11" s="97"/>
      <c r="K11" s="97"/>
      <c r="L11" s="97"/>
      <c r="M11" s="97"/>
      <c r="N11" s="97">
        <v>0</v>
      </c>
      <c r="O11" s="98"/>
      <c r="P11" s="98"/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97">
        <v>0</v>
      </c>
      <c r="W11" s="97">
        <v>0</v>
      </c>
      <c r="X11" s="97">
        <v>0</v>
      </c>
    </row>
    <row r="12" ht="13.5" customHeight="1" spans="1:24">
      <c r="A12" s="92"/>
      <c r="B12" s="92"/>
      <c r="C12" s="91"/>
      <c r="D12" s="92"/>
      <c r="E12" s="91"/>
      <c r="F12" s="92"/>
      <c r="G12" s="92"/>
      <c r="H12" s="93"/>
      <c r="I12" s="97"/>
      <c r="J12" s="97"/>
      <c r="K12" s="97"/>
      <c r="L12" s="97"/>
      <c r="M12" s="97"/>
      <c r="N12" s="97">
        <v>0</v>
      </c>
      <c r="O12" s="98"/>
      <c r="P12" s="98"/>
      <c r="Q12" s="97">
        <v>0</v>
      </c>
      <c r="R12" s="97">
        <v>0</v>
      </c>
      <c r="S12" s="97">
        <v>0</v>
      </c>
      <c r="T12" s="97">
        <v>0</v>
      </c>
      <c r="U12" s="97">
        <v>0</v>
      </c>
      <c r="V12" s="97">
        <v>0</v>
      </c>
      <c r="W12" s="97">
        <v>0</v>
      </c>
      <c r="X12" s="97">
        <v>0</v>
      </c>
    </row>
    <row r="13" ht="13.5" customHeight="1" spans="1:24">
      <c r="A13" s="92"/>
      <c r="B13" s="92"/>
      <c r="C13" s="92"/>
      <c r="D13" s="91"/>
      <c r="E13" s="91"/>
      <c r="F13" s="92"/>
      <c r="G13" s="92"/>
      <c r="H13" s="93"/>
      <c r="I13" s="97"/>
      <c r="J13" s="97"/>
      <c r="K13" s="97"/>
      <c r="L13" s="97"/>
      <c r="M13" s="97"/>
      <c r="N13" s="97">
        <v>0</v>
      </c>
      <c r="O13" s="98"/>
      <c r="P13" s="98"/>
      <c r="Q13" s="97">
        <v>0</v>
      </c>
      <c r="R13" s="97">
        <v>0</v>
      </c>
      <c r="S13" s="97">
        <v>0</v>
      </c>
      <c r="T13" s="97">
        <v>0</v>
      </c>
      <c r="U13" s="97">
        <v>0</v>
      </c>
      <c r="V13" s="97">
        <v>0</v>
      </c>
      <c r="W13" s="97">
        <v>0</v>
      </c>
      <c r="X13" s="97">
        <v>0</v>
      </c>
    </row>
    <row r="14" ht="13.5" customHeight="1" spans="1:24">
      <c r="A14" s="91"/>
      <c r="B14" s="91"/>
      <c r="C14" s="91"/>
      <c r="D14" s="91"/>
      <c r="E14" s="91"/>
      <c r="F14" s="91"/>
      <c r="G14" s="91"/>
      <c r="H14" s="93"/>
      <c r="I14" s="97"/>
      <c r="J14" s="97"/>
      <c r="K14" s="97"/>
      <c r="L14" s="97"/>
      <c r="M14" s="97"/>
      <c r="N14" s="97">
        <v>0</v>
      </c>
      <c r="O14" s="98"/>
      <c r="P14" s="98"/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</row>
    <row r="15" ht="13.5" customHeight="1" spans="1:24">
      <c r="A15" s="91"/>
      <c r="B15" s="91"/>
      <c r="C15" s="91"/>
      <c r="D15" s="91"/>
      <c r="E15" s="91"/>
      <c r="F15" s="91"/>
      <c r="G15" s="91"/>
      <c r="H15" s="93"/>
      <c r="I15" s="97"/>
      <c r="J15" s="97"/>
      <c r="K15" s="97"/>
      <c r="L15" s="97"/>
      <c r="M15" s="97"/>
      <c r="N15" s="97">
        <v>0</v>
      </c>
      <c r="O15" s="98"/>
      <c r="P15" s="98"/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97">
        <v>0</v>
      </c>
      <c r="X15" s="97">
        <v>0</v>
      </c>
    </row>
    <row r="16" ht="13.5" customHeight="1" spans="1:24">
      <c r="A16" s="91"/>
      <c r="B16" s="91"/>
      <c r="C16" s="91"/>
      <c r="D16" s="91"/>
      <c r="E16" s="91"/>
      <c r="F16" s="92"/>
      <c r="G16" s="92"/>
      <c r="H16" s="93"/>
      <c r="I16" s="97"/>
      <c r="J16" s="97"/>
      <c r="K16" s="97"/>
      <c r="L16" s="97"/>
      <c r="M16" s="97"/>
      <c r="N16" s="97">
        <v>0</v>
      </c>
      <c r="O16" s="98"/>
      <c r="P16" s="98"/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  <c r="X16" s="97">
        <v>0</v>
      </c>
    </row>
    <row r="17" ht="13.5" customHeight="1" spans="1:24">
      <c r="A17" s="91"/>
      <c r="B17" s="91"/>
      <c r="C17" s="91"/>
      <c r="D17" s="91"/>
      <c r="E17" s="91"/>
      <c r="F17" s="92"/>
      <c r="G17" s="92"/>
      <c r="H17" s="93"/>
      <c r="I17" s="97"/>
      <c r="J17" s="97"/>
      <c r="K17" s="97"/>
      <c r="L17" s="97"/>
      <c r="M17" s="97"/>
      <c r="N17" s="97">
        <v>0</v>
      </c>
      <c r="O17" s="98"/>
      <c r="P17" s="98"/>
      <c r="Q17" s="97">
        <v>0</v>
      </c>
      <c r="R17" s="97">
        <v>0</v>
      </c>
      <c r="S17" s="97">
        <v>0</v>
      </c>
      <c r="T17" s="97">
        <v>0</v>
      </c>
      <c r="U17" s="97">
        <v>0</v>
      </c>
      <c r="V17" s="97">
        <v>0</v>
      </c>
      <c r="W17" s="97">
        <v>0</v>
      </c>
      <c r="X17" s="97">
        <v>0</v>
      </c>
    </row>
    <row r="18" ht="13.5" customHeight="1" spans="1:24">
      <c r="A18" s="91"/>
      <c r="B18" s="91"/>
      <c r="C18" s="91"/>
      <c r="D18" s="91"/>
      <c r="E18" s="91"/>
      <c r="F18" s="92"/>
      <c r="G18" s="92"/>
      <c r="H18" s="93"/>
      <c r="I18" s="97"/>
      <c r="J18" s="97"/>
      <c r="K18" s="97"/>
      <c r="L18" s="97"/>
      <c r="M18" s="97"/>
      <c r="N18" s="97">
        <v>0</v>
      </c>
      <c r="O18" s="98"/>
      <c r="P18" s="98"/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</row>
    <row r="19" ht="13.5" customHeight="1" spans="1:24">
      <c r="A19" s="91"/>
      <c r="B19" s="91"/>
      <c r="C19" s="91"/>
      <c r="D19" s="91"/>
      <c r="E19" s="91"/>
      <c r="F19" s="92"/>
      <c r="G19" s="92"/>
      <c r="H19" s="93"/>
      <c r="I19" s="97"/>
      <c r="J19" s="97"/>
      <c r="K19" s="97"/>
      <c r="L19" s="97"/>
      <c r="M19" s="97"/>
      <c r="N19" s="97">
        <v>0</v>
      </c>
      <c r="O19" s="98"/>
      <c r="P19" s="98"/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7">
        <v>0</v>
      </c>
      <c r="W19" s="97">
        <v>0</v>
      </c>
      <c r="X19" s="97">
        <v>0</v>
      </c>
    </row>
    <row r="20" ht="13.5" customHeight="1" spans="1:24">
      <c r="A20" s="92"/>
      <c r="B20" s="92"/>
      <c r="C20" s="92"/>
      <c r="D20" s="91"/>
      <c r="E20" s="91"/>
      <c r="F20" s="92"/>
      <c r="G20" s="92"/>
      <c r="H20" s="93"/>
      <c r="I20" s="97"/>
      <c r="J20" s="97"/>
      <c r="K20" s="97"/>
      <c r="L20" s="97"/>
      <c r="M20" s="97"/>
      <c r="N20" s="97">
        <v>0</v>
      </c>
      <c r="O20" s="98"/>
      <c r="P20" s="98"/>
      <c r="Q20" s="97">
        <v>0</v>
      </c>
      <c r="R20" s="97">
        <v>0</v>
      </c>
      <c r="S20" s="97">
        <v>0</v>
      </c>
      <c r="T20" s="97">
        <v>0</v>
      </c>
      <c r="U20" s="97">
        <v>0</v>
      </c>
      <c r="V20" s="97">
        <v>0</v>
      </c>
      <c r="W20" s="97">
        <v>0</v>
      </c>
      <c r="X20" s="97">
        <v>0</v>
      </c>
    </row>
    <row r="21" ht="13.5" customHeight="1" spans="1:24">
      <c r="A21" s="91"/>
      <c r="B21" s="91"/>
      <c r="C21" s="91"/>
      <c r="D21" s="91"/>
      <c r="E21" s="91"/>
      <c r="F21" s="92"/>
      <c r="G21" s="92"/>
      <c r="H21" s="93"/>
      <c r="I21" s="97"/>
      <c r="J21" s="97"/>
      <c r="K21" s="97"/>
      <c r="L21" s="97"/>
      <c r="M21" s="97"/>
      <c r="N21" s="97">
        <v>0</v>
      </c>
      <c r="O21" s="98"/>
      <c r="P21" s="98"/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7">
        <v>0</v>
      </c>
      <c r="W21" s="97">
        <v>0</v>
      </c>
      <c r="X21" s="97">
        <v>0</v>
      </c>
    </row>
    <row r="22" ht="13.5" customHeight="1" spans="1:24">
      <c r="A22" s="92"/>
      <c r="B22" s="91"/>
      <c r="C22" s="92"/>
      <c r="D22" s="92"/>
      <c r="E22" s="91"/>
      <c r="F22" s="92"/>
      <c r="G22" s="92"/>
      <c r="H22" s="93"/>
      <c r="I22" s="97"/>
      <c r="J22" s="97"/>
      <c r="K22" s="97"/>
      <c r="L22" s="97"/>
      <c r="M22" s="97"/>
      <c r="N22" s="97">
        <v>0</v>
      </c>
      <c r="O22" s="98"/>
      <c r="P22" s="98"/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  <c r="W22" s="97">
        <v>0</v>
      </c>
      <c r="X22" s="97">
        <v>0</v>
      </c>
    </row>
    <row r="23" ht="13.5" customHeight="1" spans="1:24">
      <c r="A23" s="92"/>
      <c r="B23" s="92"/>
      <c r="C23" s="91"/>
      <c r="D23" s="92"/>
      <c r="E23" s="91"/>
      <c r="F23" s="92"/>
      <c r="G23" s="92"/>
      <c r="H23" s="93"/>
      <c r="I23" s="97"/>
      <c r="J23" s="97"/>
      <c r="K23" s="97"/>
      <c r="L23" s="97"/>
      <c r="M23" s="97"/>
      <c r="N23" s="97">
        <v>0</v>
      </c>
      <c r="O23" s="98"/>
      <c r="P23" s="98"/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</row>
    <row r="24" ht="13.5" customHeight="1" spans="1:24">
      <c r="A24" s="92"/>
      <c r="B24" s="92"/>
      <c r="C24" s="92"/>
      <c r="D24" s="91"/>
      <c r="E24" s="91"/>
      <c r="F24" s="92"/>
      <c r="G24" s="92"/>
      <c r="H24" s="93"/>
      <c r="I24" s="97"/>
      <c r="J24" s="97"/>
      <c r="K24" s="97"/>
      <c r="L24" s="97"/>
      <c r="M24" s="97"/>
      <c r="N24" s="97">
        <v>0</v>
      </c>
      <c r="O24" s="98"/>
      <c r="P24" s="98"/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v>0</v>
      </c>
    </row>
    <row r="25" ht="13.5" customHeight="1" spans="1:24">
      <c r="A25" s="91"/>
      <c r="B25" s="91"/>
      <c r="C25" s="91"/>
      <c r="D25" s="91"/>
      <c r="E25" s="91"/>
      <c r="F25" s="91"/>
      <c r="G25" s="91"/>
      <c r="H25" s="93"/>
      <c r="I25" s="97"/>
      <c r="J25" s="97"/>
      <c r="K25" s="97"/>
      <c r="L25" s="97"/>
      <c r="M25" s="97"/>
      <c r="N25" s="97">
        <v>0</v>
      </c>
      <c r="O25" s="98"/>
      <c r="P25" s="98"/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7">
        <v>0</v>
      </c>
      <c r="W25" s="97">
        <v>0</v>
      </c>
      <c r="X25" s="97">
        <v>0</v>
      </c>
    </row>
    <row r="26" ht="13.5" customHeight="1" spans="1:24">
      <c r="A26" s="92"/>
      <c r="B26" s="91"/>
      <c r="C26" s="92"/>
      <c r="D26" s="92"/>
      <c r="E26" s="91"/>
      <c r="F26" s="92"/>
      <c r="G26" s="92"/>
      <c r="H26" s="93"/>
      <c r="I26" s="97"/>
      <c r="J26" s="97"/>
      <c r="K26" s="97"/>
      <c r="L26" s="97"/>
      <c r="M26" s="97"/>
      <c r="N26" s="97">
        <v>0</v>
      </c>
      <c r="O26" s="98"/>
      <c r="P26" s="98"/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0</v>
      </c>
    </row>
    <row r="27" ht="13.5" customHeight="1" spans="1:24">
      <c r="A27" s="92"/>
      <c r="B27" s="92"/>
      <c r="C27" s="91"/>
      <c r="D27" s="92"/>
      <c r="E27" s="91"/>
      <c r="F27" s="92"/>
      <c r="G27" s="92"/>
      <c r="H27" s="93"/>
      <c r="I27" s="97"/>
      <c r="J27" s="97"/>
      <c r="K27" s="97"/>
      <c r="L27" s="97"/>
      <c r="M27" s="97"/>
      <c r="N27" s="97">
        <v>0</v>
      </c>
      <c r="O27" s="98"/>
      <c r="P27" s="98"/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7">
        <v>0</v>
      </c>
      <c r="W27" s="97">
        <v>0</v>
      </c>
      <c r="X27" s="97">
        <v>0</v>
      </c>
    </row>
    <row r="28" ht="13.5" customHeight="1" spans="1:24">
      <c r="A28" s="92"/>
      <c r="B28" s="92"/>
      <c r="C28" s="92"/>
      <c r="D28" s="91"/>
      <c r="E28" s="91"/>
      <c r="F28" s="92"/>
      <c r="G28" s="92"/>
      <c r="H28" s="93"/>
      <c r="I28" s="97"/>
      <c r="J28" s="97"/>
      <c r="K28" s="97"/>
      <c r="L28" s="97"/>
      <c r="M28" s="97"/>
      <c r="N28" s="97">
        <v>0</v>
      </c>
      <c r="O28" s="98"/>
      <c r="P28" s="98"/>
      <c r="Q28" s="97">
        <v>0</v>
      </c>
      <c r="R28" s="97">
        <v>0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</row>
    <row r="29" ht="13.5" customHeight="1" spans="1:24">
      <c r="A29" s="91"/>
      <c r="B29" s="91"/>
      <c r="C29" s="91"/>
      <c r="D29" s="91"/>
      <c r="E29" s="91"/>
      <c r="F29" s="91"/>
      <c r="G29" s="91"/>
      <c r="H29" s="93"/>
      <c r="I29" s="97"/>
      <c r="J29" s="97"/>
      <c r="K29" s="97"/>
      <c r="L29" s="97"/>
      <c r="M29" s="97"/>
      <c r="N29" s="97">
        <v>0</v>
      </c>
      <c r="O29" s="98"/>
      <c r="P29" s="98"/>
      <c r="Q29" s="97">
        <v>0</v>
      </c>
      <c r="R29" s="97">
        <v>0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</row>
    <row r="30" ht="13.5" customHeight="1" spans="1:24">
      <c r="A30" s="91"/>
      <c r="B30" s="91"/>
      <c r="C30" s="91"/>
      <c r="D30" s="91"/>
      <c r="E30" s="91"/>
      <c r="F30" s="91"/>
      <c r="G30" s="91"/>
      <c r="H30" s="93"/>
      <c r="I30" s="97"/>
      <c r="J30" s="97"/>
      <c r="K30" s="97"/>
      <c r="L30" s="97"/>
      <c r="M30" s="97"/>
      <c r="N30" s="97">
        <v>0</v>
      </c>
      <c r="O30" s="98"/>
      <c r="P30" s="98"/>
      <c r="Q30" s="97">
        <v>0</v>
      </c>
      <c r="R30" s="97">
        <v>0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</row>
    <row r="31" ht="13.5" customHeight="1" spans="1:24">
      <c r="A31" s="92"/>
      <c r="B31" s="91"/>
      <c r="C31" s="92"/>
      <c r="D31" s="92"/>
      <c r="E31" s="91"/>
      <c r="F31" s="92"/>
      <c r="G31" s="92"/>
      <c r="H31" s="93"/>
      <c r="I31" s="97"/>
      <c r="J31" s="97"/>
      <c r="K31" s="97"/>
      <c r="L31" s="97"/>
      <c r="M31" s="97"/>
      <c r="N31" s="97">
        <v>0</v>
      </c>
      <c r="O31" s="98"/>
      <c r="P31" s="98"/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</row>
    <row r="32" ht="13.5" customHeight="1" spans="1:24">
      <c r="A32" s="92"/>
      <c r="B32" s="92"/>
      <c r="C32" s="91"/>
      <c r="D32" s="92"/>
      <c r="E32" s="91"/>
      <c r="F32" s="92"/>
      <c r="G32" s="92"/>
      <c r="H32" s="93"/>
      <c r="I32" s="97"/>
      <c r="J32" s="97"/>
      <c r="K32" s="97"/>
      <c r="L32" s="97"/>
      <c r="M32" s="97"/>
      <c r="N32" s="97">
        <v>0</v>
      </c>
      <c r="O32" s="98"/>
      <c r="P32" s="98"/>
      <c r="Q32" s="97">
        <v>0</v>
      </c>
      <c r="R32" s="97">
        <v>0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</row>
    <row r="33" ht="13.5" customHeight="1" spans="1:24">
      <c r="A33" s="92"/>
      <c r="B33" s="92"/>
      <c r="C33" s="92"/>
      <c r="D33" s="91"/>
      <c r="E33" s="91"/>
      <c r="F33" s="92"/>
      <c r="G33" s="92"/>
      <c r="H33" s="93"/>
      <c r="I33" s="97"/>
      <c r="J33" s="97"/>
      <c r="K33" s="97"/>
      <c r="L33" s="97"/>
      <c r="M33" s="97"/>
      <c r="N33" s="97">
        <v>0</v>
      </c>
      <c r="O33" s="98"/>
      <c r="P33" s="98"/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</row>
    <row r="34" ht="13.5" customHeight="1" spans="1:24">
      <c r="A34" s="91"/>
      <c r="B34" s="91"/>
      <c r="C34" s="91"/>
      <c r="D34" s="91"/>
      <c r="E34" s="91"/>
      <c r="F34" s="92"/>
      <c r="G34" s="92"/>
      <c r="H34" s="93"/>
      <c r="I34" s="97"/>
      <c r="J34" s="97"/>
      <c r="K34" s="97"/>
      <c r="L34" s="97"/>
      <c r="M34" s="97"/>
      <c r="N34" s="97">
        <v>0</v>
      </c>
      <c r="O34" s="98"/>
      <c r="P34" s="98"/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</row>
    <row r="35" ht="13.5" customHeight="1" spans="1:24">
      <c r="A35" s="91"/>
      <c r="B35" s="92"/>
      <c r="C35" s="92"/>
      <c r="D35" s="92"/>
      <c r="E35" s="91"/>
      <c r="F35" s="92"/>
      <c r="G35" s="92"/>
      <c r="H35" s="93"/>
      <c r="I35" s="97"/>
      <c r="J35" s="97"/>
      <c r="K35" s="97"/>
      <c r="L35" s="97"/>
      <c r="M35" s="97"/>
      <c r="N35" s="97">
        <v>0</v>
      </c>
      <c r="O35" s="98"/>
      <c r="P35" s="98"/>
      <c r="Q35" s="97">
        <v>0</v>
      </c>
      <c r="R35" s="97">
        <v>0</v>
      </c>
      <c r="S35" s="97">
        <v>0</v>
      </c>
      <c r="T35" s="97">
        <v>0</v>
      </c>
      <c r="U35" s="97">
        <v>0</v>
      </c>
      <c r="V35" s="97">
        <v>0</v>
      </c>
      <c r="W35" s="97">
        <v>0</v>
      </c>
      <c r="X35" s="97">
        <v>0</v>
      </c>
    </row>
    <row r="36" ht="13.5" customHeight="1" spans="1:24">
      <c r="A36" s="92"/>
      <c r="B36" s="91"/>
      <c r="C36" s="92"/>
      <c r="D36" s="92"/>
      <c r="E36" s="91"/>
      <c r="F36" s="92"/>
      <c r="G36" s="92"/>
      <c r="H36" s="93"/>
      <c r="I36" s="97"/>
      <c r="J36" s="97"/>
      <c r="K36" s="97"/>
      <c r="L36" s="97"/>
      <c r="M36" s="97"/>
      <c r="N36" s="97">
        <v>0</v>
      </c>
      <c r="O36" s="98"/>
      <c r="P36" s="98"/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7">
        <v>0</v>
      </c>
      <c r="W36" s="97">
        <v>0</v>
      </c>
      <c r="X36" s="97">
        <v>0</v>
      </c>
    </row>
    <row r="37" ht="13.5" customHeight="1" spans="1:24">
      <c r="A37" s="92"/>
      <c r="B37" s="92"/>
      <c r="C37" s="91"/>
      <c r="D37" s="92"/>
      <c r="E37" s="91"/>
      <c r="F37" s="92"/>
      <c r="G37" s="92"/>
      <c r="H37" s="93"/>
      <c r="I37" s="97"/>
      <c r="J37" s="97"/>
      <c r="K37" s="97"/>
      <c r="L37" s="97"/>
      <c r="M37" s="97"/>
      <c r="N37" s="97">
        <v>0</v>
      </c>
      <c r="O37" s="98"/>
      <c r="P37" s="98"/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</row>
    <row r="38" ht="13.5" customHeight="1" spans="1:24">
      <c r="A38" s="92"/>
      <c r="B38" s="92"/>
      <c r="C38" s="92"/>
      <c r="D38" s="91"/>
      <c r="E38" s="91"/>
      <c r="F38" s="92"/>
      <c r="G38" s="92"/>
      <c r="H38" s="93"/>
      <c r="I38" s="97"/>
      <c r="J38" s="97"/>
      <c r="K38" s="97"/>
      <c r="L38" s="97"/>
      <c r="M38" s="97"/>
      <c r="N38" s="97">
        <v>0</v>
      </c>
      <c r="O38" s="98"/>
      <c r="P38" s="98"/>
      <c r="Q38" s="97">
        <v>0</v>
      </c>
      <c r="R38" s="97">
        <v>0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</row>
    <row r="39" ht="13.5" customHeight="1" spans="1:24">
      <c r="A39" s="91"/>
      <c r="B39" s="91"/>
      <c r="C39" s="91"/>
      <c r="D39" s="91"/>
      <c r="E39" s="91"/>
      <c r="F39" s="91"/>
      <c r="G39" s="91"/>
      <c r="H39" s="93"/>
      <c r="I39" s="97"/>
      <c r="J39" s="97"/>
      <c r="K39" s="97"/>
      <c r="L39" s="97"/>
      <c r="M39" s="97"/>
      <c r="N39" s="97">
        <v>0</v>
      </c>
      <c r="O39" s="98"/>
      <c r="P39" s="98"/>
      <c r="Q39" s="97">
        <v>0</v>
      </c>
      <c r="R39" s="97">
        <v>0</v>
      </c>
      <c r="S39" s="97">
        <v>0</v>
      </c>
      <c r="T39" s="97">
        <v>0</v>
      </c>
      <c r="U39" s="97">
        <v>0</v>
      </c>
      <c r="V39" s="97">
        <v>0</v>
      </c>
      <c r="W39" s="97">
        <v>0</v>
      </c>
      <c r="X39" s="97">
        <v>0</v>
      </c>
    </row>
    <row r="40" ht="13.5" customHeight="1" spans="1:24">
      <c r="A40" s="92"/>
      <c r="B40" s="92"/>
      <c r="C40" s="92"/>
      <c r="D40" s="92"/>
      <c r="E40" s="92"/>
      <c r="F40" s="92"/>
      <c r="G40" s="92"/>
      <c r="H40" s="94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</row>
    <row r="41" ht="13.5" customHeight="1" spans="1:24">
      <c r="A41" s="92"/>
      <c r="B41" s="92"/>
      <c r="C41" s="92"/>
      <c r="D41" s="92"/>
      <c r="E41" s="92"/>
      <c r="F41" s="92"/>
      <c r="G41" s="92"/>
      <c r="H41" s="94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</row>
    <row r="42" ht="13.5" customHeight="1" spans="1:24">
      <c r="A42" s="92"/>
      <c r="B42" s="92"/>
      <c r="C42" s="92"/>
      <c r="D42" s="92"/>
      <c r="E42" s="92"/>
      <c r="F42" s="92"/>
      <c r="G42" s="92"/>
      <c r="H42" s="94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</row>
    <row r="43" ht="13.5" customHeight="1" spans="1:24">
      <c r="A43" s="92"/>
      <c r="B43" s="92"/>
      <c r="C43" s="92"/>
      <c r="D43" s="92"/>
      <c r="E43" s="92"/>
      <c r="F43" s="92"/>
      <c r="G43" s="92"/>
      <c r="H43" s="94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</row>
    <row r="44" ht="13.5" customHeight="1" spans="1:24">
      <c r="A44" s="92"/>
      <c r="B44" s="92"/>
      <c r="C44" s="92"/>
      <c r="D44" s="92"/>
      <c r="E44" s="92"/>
      <c r="F44" s="92"/>
      <c r="G44" s="92"/>
      <c r="H44" s="94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</row>
    <row r="45" ht="13.5" customHeight="1" spans="1:24">
      <c r="A45" s="92"/>
      <c r="B45" s="92"/>
      <c r="C45" s="92"/>
      <c r="D45" s="92"/>
      <c r="E45" s="92"/>
      <c r="F45" s="92"/>
      <c r="G45" s="92"/>
      <c r="H45" s="94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</row>
    <row r="46" ht="13.5" customHeight="1" spans="1:24">
      <c r="A46" s="92"/>
      <c r="B46" s="92"/>
      <c r="C46" s="92"/>
      <c r="D46" s="92"/>
      <c r="E46" s="92"/>
      <c r="F46" s="92"/>
      <c r="G46" s="92"/>
      <c r="H46" s="94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</row>
    <row r="47" ht="13.5" customHeight="1" spans="1:24">
      <c r="A47" s="92"/>
      <c r="B47" s="92"/>
      <c r="C47" s="92"/>
      <c r="D47" s="92"/>
      <c r="E47" s="92"/>
      <c r="F47" s="92"/>
      <c r="G47" s="92"/>
      <c r="H47" s="94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</row>
    <row r="48" ht="13.5" customHeight="1" spans="1:24">
      <c r="A48" s="92"/>
      <c r="B48" s="92"/>
      <c r="C48" s="92"/>
      <c r="D48" s="92"/>
      <c r="E48" s="92"/>
      <c r="F48" s="92"/>
      <c r="G48" s="92"/>
      <c r="H48" s="94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</row>
  </sheetData>
  <mergeCells count="20">
    <mergeCell ref="A2:X2"/>
    <mergeCell ref="A5:C5"/>
    <mergeCell ref="H5:X5"/>
    <mergeCell ref="I6:K6"/>
    <mergeCell ref="L6:N6"/>
    <mergeCell ref="U6:X6"/>
    <mergeCell ref="A6:A7"/>
    <mergeCell ref="B6:B7"/>
    <mergeCell ref="C6:C7"/>
    <mergeCell ref="D5:D7"/>
    <mergeCell ref="E5:E7"/>
    <mergeCell ref="F5:F7"/>
    <mergeCell ref="G5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629166666666667" right="0.629166666666667" top="0.590277777777778" bottom="0.707638888888889" header="0.511805555555556" footer="0.511805555555556"/>
  <pageSetup paperSize="9" scale="80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0"/>
  <sheetViews>
    <sheetView showGridLines="0" showZeros="0" workbookViewId="0">
      <selection activeCell="H17" sqref="H17"/>
    </sheetView>
  </sheetViews>
  <sheetFormatPr defaultColWidth="9" defaultRowHeight="14.25" customHeight="1"/>
  <cols>
    <col min="1" max="1" width="4.33333333333333" customWidth="1"/>
    <col min="2" max="3" width="5" customWidth="1"/>
    <col min="4" max="4" width="12" customWidth="1"/>
    <col min="5" max="5" width="33.1666666666667" customWidth="1"/>
    <col min="6" max="6" width="19" customWidth="1"/>
    <col min="7" max="8" width="13" customWidth="1"/>
    <col min="9" max="9" width="23.6666666666667" customWidth="1"/>
    <col min="10" max="10" width="21.6666666666667" customWidth="1"/>
    <col min="11" max="18" width="13" customWidth="1"/>
    <col min="19" max="19" width="10.8333333333333" customWidth="1"/>
    <col min="20" max="20" width="12.3333333333333" customWidth="1"/>
    <col min="21" max="25" width="13" customWidth="1"/>
  </cols>
  <sheetData>
    <row r="1" ht="20.25" customHeight="1" spans="1:25">
      <c r="A1" s="36" t="s">
        <v>151</v>
      </c>
      <c r="B1" s="37" t="s">
        <v>151</v>
      </c>
      <c r="C1" s="37" t="s">
        <v>151</v>
      </c>
      <c r="D1" s="36" t="s">
        <v>151</v>
      </c>
      <c r="E1" s="37" t="s">
        <v>151</v>
      </c>
      <c r="F1" s="37" t="s">
        <v>151</v>
      </c>
      <c r="G1" s="37" t="s">
        <v>151</v>
      </c>
      <c r="H1" s="37" t="s">
        <v>151</v>
      </c>
      <c r="I1" s="37" t="s">
        <v>151</v>
      </c>
      <c r="J1" s="37" t="s">
        <v>151</v>
      </c>
      <c r="K1" s="37" t="s">
        <v>151</v>
      </c>
      <c r="L1" s="37" t="s">
        <v>151</v>
      </c>
      <c r="M1" s="37" t="s">
        <v>151</v>
      </c>
      <c r="N1" s="37" t="s">
        <v>151</v>
      </c>
      <c r="O1" s="63" t="s">
        <v>151</v>
      </c>
      <c r="P1" s="63" t="s">
        <v>151</v>
      </c>
      <c r="Q1" s="63" t="s">
        <v>151</v>
      </c>
      <c r="R1" s="63" t="s">
        <v>151</v>
      </c>
      <c r="S1" s="63" t="s">
        <v>151</v>
      </c>
      <c r="T1" s="63" t="s">
        <v>151</v>
      </c>
      <c r="U1" s="63" t="s">
        <v>151</v>
      </c>
      <c r="V1" s="63" t="s">
        <v>151</v>
      </c>
      <c r="W1" s="63" t="s">
        <v>151</v>
      </c>
      <c r="X1" s="63" t="s">
        <v>151</v>
      </c>
      <c r="Y1" s="37" t="s">
        <v>372</v>
      </c>
    </row>
    <row r="2" ht="28.5" customHeight="1" spans="1:25">
      <c r="A2" s="38" t="s">
        <v>373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63" t="s">
        <v>151</v>
      </c>
    </row>
    <row r="3" ht="20.25" customHeight="1" spans="1:25">
      <c r="A3" s="40" t="s">
        <v>151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64" t="s">
        <v>151</v>
      </c>
      <c r="P3" s="64" t="s">
        <v>151</v>
      </c>
      <c r="Q3" s="64" t="s">
        <v>151</v>
      </c>
      <c r="R3" s="64" t="s">
        <v>151</v>
      </c>
      <c r="S3" s="64" t="s">
        <v>151</v>
      </c>
      <c r="T3" s="64" t="s">
        <v>151</v>
      </c>
      <c r="U3" s="64" t="s">
        <v>151</v>
      </c>
      <c r="V3" s="64" t="s">
        <v>151</v>
      </c>
      <c r="W3" s="63" t="s">
        <v>151</v>
      </c>
      <c r="X3" s="63" t="s">
        <v>151</v>
      </c>
      <c r="Y3" s="72" t="s">
        <v>7</v>
      </c>
    </row>
    <row r="4" ht="20.25" customHeight="1" spans="1:25">
      <c r="A4" s="42" t="s">
        <v>151</v>
      </c>
      <c r="B4" s="42" t="s">
        <v>151</v>
      </c>
      <c r="C4" s="42" t="s">
        <v>151</v>
      </c>
      <c r="D4" s="42" t="s">
        <v>151</v>
      </c>
      <c r="E4" s="42" t="s">
        <v>151</v>
      </c>
      <c r="F4" s="42" t="s">
        <v>151</v>
      </c>
      <c r="G4" s="42" t="s">
        <v>151</v>
      </c>
      <c r="H4" s="42" t="s">
        <v>151</v>
      </c>
      <c r="I4" s="42" t="s">
        <v>151</v>
      </c>
      <c r="J4" s="42" t="s">
        <v>151</v>
      </c>
      <c r="K4" s="42" t="s">
        <v>151</v>
      </c>
      <c r="L4" s="42" t="s">
        <v>151</v>
      </c>
      <c r="M4" s="42" t="s">
        <v>151</v>
      </c>
      <c r="N4" s="42" t="s">
        <v>151</v>
      </c>
      <c r="O4" s="65" t="s">
        <v>151</v>
      </c>
      <c r="P4" s="65" t="s">
        <v>151</v>
      </c>
      <c r="Q4" s="65" t="s">
        <v>151</v>
      </c>
      <c r="R4" s="65" t="s">
        <v>151</v>
      </c>
      <c r="S4" s="65" t="s">
        <v>151</v>
      </c>
      <c r="T4" s="65" t="s">
        <v>151</v>
      </c>
      <c r="U4" s="65" t="s">
        <v>151</v>
      </c>
      <c r="V4" s="65" t="s">
        <v>151</v>
      </c>
      <c r="W4" s="67" t="s">
        <v>151</v>
      </c>
      <c r="X4" s="67" t="s">
        <v>151</v>
      </c>
      <c r="Y4" s="73" t="s">
        <v>151</v>
      </c>
    </row>
    <row r="5" ht="20.25" customHeight="1" spans="1:25">
      <c r="A5" s="43" t="s">
        <v>155</v>
      </c>
      <c r="B5" s="44"/>
      <c r="C5" s="44"/>
      <c r="D5" s="45" t="s">
        <v>80</v>
      </c>
      <c r="E5" s="45" t="s">
        <v>374</v>
      </c>
      <c r="F5" s="45" t="s">
        <v>212</v>
      </c>
      <c r="G5" s="43" t="s">
        <v>213</v>
      </c>
      <c r="H5" s="44"/>
      <c r="I5" s="44"/>
      <c r="J5" s="44"/>
      <c r="K5" s="44"/>
      <c r="L5" s="43" t="s">
        <v>214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4" t="s">
        <v>375</v>
      </c>
    </row>
    <row r="6" ht="39" customHeight="1" spans="1:25">
      <c r="A6" s="43" t="s">
        <v>159</v>
      </c>
      <c r="B6" s="43" t="s">
        <v>160</v>
      </c>
      <c r="C6" s="43" t="s">
        <v>161</v>
      </c>
      <c r="D6" s="46"/>
      <c r="E6" s="46"/>
      <c r="F6" s="46"/>
      <c r="G6" s="47" t="s">
        <v>212</v>
      </c>
      <c r="H6" s="47" t="s">
        <v>218</v>
      </c>
      <c r="I6" s="47" t="s">
        <v>376</v>
      </c>
      <c r="J6" s="48"/>
      <c r="K6" s="43" t="s">
        <v>220</v>
      </c>
      <c r="L6" s="47" t="s">
        <v>212</v>
      </c>
      <c r="M6" s="47" t="s">
        <v>218</v>
      </c>
      <c r="N6" s="47" t="s">
        <v>220</v>
      </c>
      <c r="O6" s="47" t="s">
        <v>377</v>
      </c>
      <c r="P6" s="47" t="s">
        <v>221</v>
      </c>
      <c r="Q6" s="47" t="s">
        <v>378</v>
      </c>
      <c r="R6" s="47" t="s">
        <v>222</v>
      </c>
      <c r="S6" s="47" t="s">
        <v>223</v>
      </c>
      <c r="T6" s="47" t="s">
        <v>224</v>
      </c>
      <c r="U6" s="47" t="s">
        <v>379</v>
      </c>
      <c r="V6" s="68" t="s">
        <v>225</v>
      </c>
      <c r="W6" s="68" t="s">
        <v>226</v>
      </c>
      <c r="X6" s="69" t="s">
        <v>227</v>
      </c>
      <c r="Y6" s="75"/>
    </row>
    <row r="7" ht="20.25" customHeight="1" spans="1:25">
      <c r="A7" s="44"/>
      <c r="B7" s="44"/>
      <c r="C7" s="44"/>
      <c r="D7" s="46"/>
      <c r="E7" s="46"/>
      <c r="F7" s="46"/>
      <c r="G7" s="48"/>
      <c r="H7" s="48"/>
      <c r="I7" s="47" t="s">
        <v>380</v>
      </c>
      <c r="J7" s="47" t="s">
        <v>381</v>
      </c>
      <c r="K7" s="44"/>
      <c r="L7" s="48"/>
      <c r="M7" s="48"/>
      <c r="N7" s="48"/>
      <c r="O7" s="48"/>
      <c r="P7" s="48"/>
      <c r="Q7" s="48"/>
      <c r="R7" s="48"/>
      <c r="S7" s="48"/>
      <c r="T7" s="48"/>
      <c r="U7" s="48"/>
      <c r="V7" s="70"/>
      <c r="W7" s="70"/>
      <c r="X7" s="71"/>
      <c r="Y7" s="75"/>
    </row>
    <row r="8" ht="20.25" customHeight="1" spans="1:25">
      <c r="A8" s="45" t="s">
        <v>102</v>
      </c>
      <c r="B8" s="45" t="s">
        <v>102</v>
      </c>
      <c r="C8" s="45" t="s">
        <v>102</v>
      </c>
      <c r="D8" s="45" t="s">
        <v>102</v>
      </c>
      <c r="E8" s="49" t="s">
        <v>102</v>
      </c>
      <c r="F8" s="49" t="s">
        <v>151</v>
      </c>
      <c r="G8" s="45" t="s">
        <v>167</v>
      </c>
      <c r="H8" s="45" t="s">
        <v>168</v>
      </c>
      <c r="I8" s="45" t="s">
        <v>169</v>
      </c>
      <c r="J8" s="45" t="s">
        <v>170</v>
      </c>
      <c r="K8" s="45" t="s">
        <v>171</v>
      </c>
      <c r="L8" s="45" t="s">
        <v>172</v>
      </c>
      <c r="M8" s="45" t="s">
        <v>173</v>
      </c>
      <c r="N8" s="45" t="s">
        <v>174</v>
      </c>
      <c r="O8" s="45" t="s">
        <v>175</v>
      </c>
      <c r="P8" s="45" t="s">
        <v>176</v>
      </c>
      <c r="Q8" s="45" t="s">
        <v>177</v>
      </c>
      <c r="R8" s="45" t="s">
        <v>178</v>
      </c>
      <c r="S8" s="45" t="s">
        <v>179</v>
      </c>
      <c r="T8" s="45" t="s">
        <v>180</v>
      </c>
      <c r="U8" s="45" t="s">
        <v>181</v>
      </c>
      <c r="V8" s="45" t="s">
        <v>182</v>
      </c>
      <c r="W8" s="45" t="s">
        <v>369</v>
      </c>
      <c r="X8" s="45" t="s">
        <v>382</v>
      </c>
      <c r="Y8" s="76" t="s">
        <v>383</v>
      </c>
    </row>
    <row r="9" ht="13.5" customHeight="1" spans="1:25">
      <c r="A9" s="50"/>
      <c r="B9" s="51"/>
      <c r="C9" s="52"/>
      <c r="D9" s="50"/>
      <c r="E9" s="53" t="s">
        <v>1</v>
      </c>
      <c r="F9" s="54">
        <f>G9+L9</f>
        <v>13434241</v>
      </c>
      <c r="G9" s="55">
        <f>SUM(H9:K9)</f>
        <v>13434241</v>
      </c>
      <c r="H9" s="56">
        <v>10993457</v>
      </c>
      <c r="I9" s="56">
        <v>289536</v>
      </c>
      <c r="J9" s="56">
        <v>180600</v>
      </c>
      <c r="K9" s="56">
        <v>1970648</v>
      </c>
      <c r="L9" s="55">
        <f>SUM(M9:X9)</f>
        <v>0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77"/>
    </row>
    <row r="10" ht="13.5" customHeight="1" spans="1:25">
      <c r="A10" s="50"/>
      <c r="B10" s="51"/>
      <c r="C10" s="52"/>
      <c r="D10" s="50" t="s">
        <v>112</v>
      </c>
      <c r="E10" s="53" t="s">
        <v>113</v>
      </c>
      <c r="F10" s="54">
        <f t="shared" ref="F10:F40" si="0">G10+L10</f>
        <v>5899303</v>
      </c>
      <c r="G10" s="55">
        <f t="shared" ref="G10:G40" si="1">SUM(H10:K10)</f>
        <v>5899303</v>
      </c>
      <c r="H10" s="56">
        <v>4579659</v>
      </c>
      <c r="I10" s="56">
        <v>148992</v>
      </c>
      <c r="J10" s="56">
        <v>151800</v>
      </c>
      <c r="K10" s="56">
        <v>1018852</v>
      </c>
      <c r="L10" s="55">
        <f t="shared" ref="L10:L40" si="2">SUM(M10:X10)</f>
        <v>0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77"/>
    </row>
    <row r="11" ht="13.5" customHeight="1" spans="1:25">
      <c r="A11" s="50" t="s">
        <v>183</v>
      </c>
      <c r="B11" s="51"/>
      <c r="C11" s="52"/>
      <c r="D11" s="50"/>
      <c r="E11" s="53" t="s">
        <v>114</v>
      </c>
      <c r="F11" s="54">
        <f t="shared" si="0"/>
        <v>5899303</v>
      </c>
      <c r="G11" s="55">
        <f t="shared" si="1"/>
        <v>5899303</v>
      </c>
      <c r="H11" s="56">
        <v>4579659</v>
      </c>
      <c r="I11" s="56">
        <v>148992</v>
      </c>
      <c r="J11" s="56">
        <v>151800</v>
      </c>
      <c r="K11" s="56">
        <v>1018852</v>
      </c>
      <c r="L11" s="55">
        <f t="shared" si="2"/>
        <v>0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77"/>
    </row>
    <row r="12" ht="13.5" customHeight="1" spans="1:25">
      <c r="A12" s="50"/>
      <c r="B12" s="51" t="s">
        <v>184</v>
      </c>
      <c r="C12" s="52"/>
      <c r="D12" s="50"/>
      <c r="E12" s="53" t="s">
        <v>115</v>
      </c>
      <c r="F12" s="54">
        <f t="shared" si="0"/>
        <v>5899303</v>
      </c>
      <c r="G12" s="55">
        <f t="shared" si="1"/>
        <v>5899303</v>
      </c>
      <c r="H12" s="56">
        <v>4579659</v>
      </c>
      <c r="I12" s="56">
        <v>148992</v>
      </c>
      <c r="J12" s="56">
        <v>151800</v>
      </c>
      <c r="K12" s="56">
        <v>1018852</v>
      </c>
      <c r="L12" s="55">
        <f t="shared" si="2"/>
        <v>0</v>
      </c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77"/>
    </row>
    <row r="13" ht="13.5" customHeight="1" spans="1:25">
      <c r="A13" s="50" t="s">
        <v>185</v>
      </c>
      <c r="B13" s="51" t="s">
        <v>186</v>
      </c>
      <c r="C13" s="52" t="s">
        <v>187</v>
      </c>
      <c r="D13" s="50" t="s">
        <v>116</v>
      </c>
      <c r="E13" s="53" t="s">
        <v>117</v>
      </c>
      <c r="F13" s="54">
        <f t="shared" si="0"/>
        <v>5899303</v>
      </c>
      <c r="G13" s="55">
        <f t="shared" si="1"/>
        <v>5899303</v>
      </c>
      <c r="H13" s="56">
        <v>4579659</v>
      </c>
      <c r="I13" s="56">
        <v>148992</v>
      </c>
      <c r="J13" s="56">
        <v>151800</v>
      </c>
      <c r="K13" s="56">
        <v>1018852</v>
      </c>
      <c r="L13" s="55">
        <f t="shared" si="2"/>
        <v>0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77"/>
    </row>
    <row r="14" ht="13.5" customHeight="1" spans="1:25">
      <c r="A14" s="50"/>
      <c r="B14" s="51"/>
      <c r="C14" s="52"/>
      <c r="D14" s="50" t="s">
        <v>118</v>
      </c>
      <c r="E14" s="53" t="s">
        <v>119</v>
      </c>
      <c r="F14" s="54">
        <f t="shared" si="0"/>
        <v>232932</v>
      </c>
      <c r="G14" s="55">
        <f t="shared" si="1"/>
        <v>232932</v>
      </c>
      <c r="H14" s="56">
        <v>0</v>
      </c>
      <c r="I14" s="56">
        <v>252</v>
      </c>
      <c r="J14" s="56"/>
      <c r="K14" s="56">
        <v>232680</v>
      </c>
      <c r="L14" s="55">
        <f t="shared" si="2"/>
        <v>0</v>
      </c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77"/>
    </row>
    <row r="15" ht="13.5" customHeight="1" spans="1:25">
      <c r="A15" s="50" t="s">
        <v>183</v>
      </c>
      <c r="B15" s="51"/>
      <c r="C15" s="52"/>
      <c r="D15" s="50"/>
      <c r="E15" s="53" t="s">
        <v>114</v>
      </c>
      <c r="F15" s="54">
        <f t="shared" si="0"/>
        <v>232932</v>
      </c>
      <c r="G15" s="55">
        <f t="shared" si="1"/>
        <v>232932</v>
      </c>
      <c r="H15" s="56">
        <v>0</v>
      </c>
      <c r="I15" s="56">
        <v>252</v>
      </c>
      <c r="J15" s="56"/>
      <c r="K15" s="56">
        <v>232680</v>
      </c>
      <c r="L15" s="55">
        <f t="shared" si="2"/>
        <v>0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77"/>
    </row>
    <row r="16" ht="13.5" customHeight="1" spans="1:25">
      <c r="A16" s="50"/>
      <c r="B16" s="51" t="s">
        <v>188</v>
      </c>
      <c r="C16" s="52"/>
      <c r="D16" s="50"/>
      <c r="E16" s="53" t="s">
        <v>120</v>
      </c>
      <c r="F16" s="54">
        <f t="shared" si="0"/>
        <v>232932</v>
      </c>
      <c r="G16" s="55">
        <f t="shared" si="1"/>
        <v>232932</v>
      </c>
      <c r="H16" s="56">
        <v>0</v>
      </c>
      <c r="I16" s="56">
        <v>252</v>
      </c>
      <c r="J16" s="56"/>
      <c r="K16" s="56">
        <v>232680</v>
      </c>
      <c r="L16" s="55">
        <f t="shared" si="2"/>
        <v>0</v>
      </c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77"/>
    </row>
    <row r="17" ht="13.5" customHeight="1" spans="1:25">
      <c r="A17" s="50" t="s">
        <v>185</v>
      </c>
      <c r="B17" s="51" t="s">
        <v>189</v>
      </c>
      <c r="C17" s="52" t="s">
        <v>187</v>
      </c>
      <c r="D17" s="50" t="s">
        <v>121</v>
      </c>
      <c r="E17" s="53" t="s">
        <v>122</v>
      </c>
      <c r="F17" s="54">
        <f t="shared" si="0"/>
        <v>232932</v>
      </c>
      <c r="G17" s="55">
        <f t="shared" si="1"/>
        <v>232932</v>
      </c>
      <c r="H17" s="56">
        <v>0</v>
      </c>
      <c r="I17" s="56">
        <v>252</v>
      </c>
      <c r="J17" s="56"/>
      <c r="K17" s="56">
        <v>232680</v>
      </c>
      <c r="L17" s="55">
        <f t="shared" si="2"/>
        <v>0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77"/>
    </row>
    <row r="18" ht="13.5" customHeight="1" spans="1:25">
      <c r="A18" s="50" t="s">
        <v>183</v>
      </c>
      <c r="B18" s="51"/>
      <c r="C18" s="52"/>
      <c r="D18" s="50"/>
      <c r="E18" s="53" t="s">
        <v>114</v>
      </c>
      <c r="F18" s="54">
        <f t="shared" si="0"/>
        <v>60000</v>
      </c>
      <c r="G18" s="55">
        <f t="shared" si="1"/>
        <v>60000</v>
      </c>
      <c r="H18" s="56">
        <v>0</v>
      </c>
      <c r="I18" s="56">
        <v>60000</v>
      </c>
      <c r="J18" s="56"/>
      <c r="K18" s="56">
        <v>0</v>
      </c>
      <c r="L18" s="55">
        <f t="shared" si="2"/>
        <v>0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77"/>
    </row>
    <row r="19" ht="13.5" customHeight="1" spans="1:25">
      <c r="A19" s="50"/>
      <c r="B19" s="51" t="s">
        <v>175</v>
      </c>
      <c r="C19" s="52"/>
      <c r="D19" s="50"/>
      <c r="E19" s="53" t="s">
        <v>123</v>
      </c>
      <c r="F19" s="54">
        <f t="shared" si="0"/>
        <v>60000</v>
      </c>
      <c r="G19" s="55">
        <f t="shared" si="1"/>
        <v>60000</v>
      </c>
      <c r="H19" s="56">
        <v>0</v>
      </c>
      <c r="I19" s="56">
        <v>60000</v>
      </c>
      <c r="J19" s="56"/>
      <c r="K19" s="56">
        <v>0</v>
      </c>
      <c r="L19" s="55">
        <f t="shared" si="2"/>
        <v>0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77"/>
    </row>
    <row r="20" ht="13.5" customHeight="1" spans="1:25">
      <c r="A20" s="50" t="s">
        <v>185</v>
      </c>
      <c r="B20" s="51" t="s">
        <v>175</v>
      </c>
      <c r="C20" s="52" t="s">
        <v>190</v>
      </c>
      <c r="D20" s="50"/>
      <c r="E20" s="53" t="s">
        <v>124</v>
      </c>
      <c r="F20" s="54">
        <f t="shared" si="0"/>
        <v>60000</v>
      </c>
      <c r="G20" s="55">
        <f t="shared" si="1"/>
        <v>60000</v>
      </c>
      <c r="H20" s="56">
        <v>0</v>
      </c>
      <c r="I20" s="56">
        <v>60000</v>
      </c>
      <c r="J20" s="56"/>
      <c r="K20" s="56">
        <v>0</v>
      </c>
      <c r="L20" s="55">
        <f t="shared" si="2"/>
        <v>0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77"/>
    </row>
    <row r="21" ht="13.5" customHeight="1" spans="1:25">
      <c r="A21" s="50" t="s">
        <v>191</v>
      </c>
      <c r="B21" s="51"/>
      <c r="C21" s="52"/>
      <c r="D21" s="50"/>
      <c r="E21" s="53" t="s">
        <v>125</v>
      </c>
      <c r="F21" s="54">
        <f t="shared" si="0"/>
        <v>424912</v>
      </c>
      <c r="G21" s="55">
        <f t="shared" si="1"/>
        <v>274912</v>
      </c>
      <c r="H21" s="56">
        <v>10440</v>
      </c>
      <c r="I21" s="56">
        <v>336</v>
      </c>
      <c r="J21" s="56"/>
      <c r="K21" s="56">
        <v>264136</v>
      </c>
      <c r="L21" s="55">
        <f t="shared" si="2"/>
        <v>150000</v>
      </c>
      <c r="M21" s="66"/>
      <c r="N21" s="66"/>
      <c r="O21" s="66">
        <v>150000</v>
      </c>
      <c r="P21" s="66"/>
      <c r="Q21" s="66"/>
      <c r="R21" s="66"/>
      <c r="S21" s="66"/>
      <c r="T21" s="66"/>
      <c r="U21" s="66"/>
      <c r="V21" s="66"/>
      <c r="W21" s="66"/>
      <c r="X21" s="66"/>
      <c r="Y21" s="77"/>
    </row>
    <row r="22" ht="13.5" customHeight="1" spans="1:25">
      <c r="A22" s="50"/>
      <c r="B22" s="51" t="s">
        <v>192</v>
      </c>
      <c r="C22" s="52"/>
      <c r="D22" s="50"/>
      <c r="E22" s="53" t="s">
        <v>126</v>
      </c>
      <c r="F22" s="54">
        <f t="shared" si="0"/>
        <v>424912</v>
      </c>
      <c r="G22" s="55">
        <f t="shared" si="1"/>
        <v>274912</v>
      </c>
      <c r="H22" s="56">
        <v>10440</v>
      </c>
      <c r="I22" s="56">
        <v>336</v>
      </c>
      <c r="J22" s="56"/>
      <c r="K22" s="56">
        <v>264136</v>
      </c>
      <c r="L22" s="55">
        <f t="shared" si="2"/>
        <v>150000</v>
      </c>
      <c r="M22" s="66"/>
      <c r="N22" s="66"/>
      <c r="O22" s="66">
        <v>150000</v>
      </c>
      <c r="P22" s="66"/>
      <c r="Q22" s="66"/>
      <c r="R22" s="66"/>
      <c r="S22" s="66"/>
      <c r="T22" s="66"/>
      <c r="U22" s="66"/>
      <c r="V22" s="66"/>
      <c r="W22" s="66"/>
      <c r="X22" s="66"/>
      <c r="Y22" s="77"/>
    </row>
    <row r="23" ht="13.5" customHeight="1" spans="1:25">
      <c r="A23" s="50" t="s">
        <v>193</v>
      </c>
      <c r="B23" s="51" t="s">
        <v>194</v>
      </c>
      <c r="C23" s="52" t="s">
        <v>195</v>
      </c>
      <c r="D23" s="50" t="s">
        <v>127</v>
      </c>
      <c r="E23" s="53" t="s">
        <v>128</v>
      </c>
      <c r="F23" s="54">
        <f t="shared" si="0"/>
        <v>424912</v>
      </c>
      <c r="G23" s="55">
        <f t="shared" si="1"/>
        <v>274912</v>
      </c>
      <c r="H23" s="56">
        <v>10440</v>
      </c>
      <c r="I23" s="56">
        <v>336</v>
      </c>
      <c r="J23" s="56"/>
      <c r="K23" s="56">
        <v>264136</v>
      </c>
      <c r="L23" s="55">
        <f t="shared" si="2"/>
        <v>150000</v>
      </c>
      <c r="M23" s="66"/>
      <c r="N23" s="66"/>
      <c r="O23" s="66">
        <v>150000</v>
      </c>
      <c r="P23" s="66"/>
      <c r="Q23" s="66"/>
      <c r="R23" s="66"/>
      <c r="S23" s="66"/>
      <c r="T23" s="66"/>
      <c r="U23" s="66"/>
      <c r="V23" s="66"/>
      <c r="W23" s="66"/>
      <c r="X23" s="66"/>
      <c r="Y23" s="77"/>
    </row>
    <row r="24" ht="13.5" customHeight="1" spans="1:25">
      <c r="A24" s="50"/>
      <c r="B24" s="51"/>
      <c r="C24" s="52"/>
      <c r="D24" s="50" t="s">
        <v>129</v>
      </c>
      <c r="E24" s="53" t="s">
        <v>130</v>
      </c>
      <c r="F24" s="54">
        <f t="shared" si="0"/>
        <v>2275430</v>
      </c>
      <c r="G24" s="55">
        <f t="shared" si="1"/>
        <v>755430</v>
      </c>
      <c r="H24" s="56">
        <v>763626</v>
      </c>
      <c r="I24" s="56">
        <v>0</v>
      </c>
      <c r="J24" s="56">
        <v>21600</v>
      </c>
      <c r="K24" s="56">
        <v>-29796</v>
      </c>
      <c r="L24" s="55">
        <f t="shared" si="2"/>
        <v>1520000</v>
      </c>
      <c r="M24" s="66"/>
      <c r="N24" s="66"/>
      <c r="O24" s="66">
        <v>1520000</v>
      </c>
      <c r="P24" s="66"/>
      <c r="Q24" s="66"/>
      <c r="R24" s="66"/>
      <c r="S24" s="66"/>
      <c r="T24" s="66"/>
      <c r="U24" s="66"/>
      <c r="V24" s="66"/>
      <c r="W24" s="66"/>
      <c r="X24" s="66"/>
      <c r="Y24" s="77"/>
    </row>
    <row r="25" ht="13.5" customHeight="1" spans="1:25">
      <c r="A25" s="50" t="s">
        <v>196</v>
      </c>
      <c r="B25" s="51"/>
      <c r="C25" s="52"/>
      <c r="D25" s="50"/>
      <c r="E25" s="53" t="s">
        <v>131</v>
      </c>
      <c r="F25" s="54">
        <f t="shared" si="0"/>
        <v>2275430</v>
      </c>
      <c r="G25" s="55">
        <f t="shared" si="1"/>
        <v>755430</v>
      </c>
      <c r="H25" s="56">
        <v>763626</v>
      </c>
      <c r="I25" s="56">
        <v>0</v>
      </c>
      <c r="J25" s="56">
        <v>21600</v>
      </c>
      <c r="K25" s="56">
        <v>-29796</v>
      </c>
      <c r="L25" s="55">
        <f t="shared" si="2"/>
        <v>1520000</v>
      </c>
      <c r="M25" s="66"/>
      <c r="N25" s="66"/>
      <c r="O25" s="66">
        <v>1520000</v>
      </c>
      <c r="P25" s="66"/>
      <c r="Q25" s="66"/>
      <c r="R25" s="66"/>
      <c r="S25" s="66"/>
      <c r="T25" s="66"/>
      <c r="U25" s="66"/>
      <c r="V25" s="66"/>
      <c r="W25" s="66"/>
      <c r="X25" s="66"/>
      <c r="Y25" s="77"/>
    </row>
    <row r="26" ht="13.5" customHeight="1" spans="1:25">
      <c r="A26" s="50"/>
      <c r="B26" s="51" t="s">
        <v>197</v>
      </c>
      <c r="C26" s="52"/>
      <c r="D26" s="50"/>
      <c r="E26" s="53" t="s">
        <v>132</v>
      </c>
      <c r="F26" s="54">
        <f t="shared" si="0"/>
        <v>2275430</v>
      </c>
      <c r="G26" s="55">
        <f t="shared" si="1"/>
        <v>755430</v>
      </c>
      <c r="H26" s="56">
        <v>763626</v>
      </c>
      <c r="I26" s="56">
        <v>0</v>
      </c>
      <c r="J26" s="56">
        <v>21600</v>
      </c>
      <c r="K26" s="56">
        <v>-29796</v>
      </c>
      <c r="L26" s="55">
        <f t="shared" si="2"/>
        <v>1520000</v>
      </c>
      <c r="M26" s="66"/>
      <c r="N26" s="66"/>
      <c r="O26" s="66">
        <v>1520000</v>
      </c>
      <c r="P26" s="66"/>
      <c r="Q26" s="66"/>
      <c r="R26" s="66"/>
      <c r="S26" s="66"/>
      <c r="T26" s="66"/>
      <c r="U26" s="66"/>
      <c r="V26" s="66"/>
      <c r="W26" s="66"/>
      <c r="X26" s="66"/>
      <c r="Y26" s="77"/>
    </row>
    <row r="27" ht="13.5" customHeight="1" spans="1:25">
      <c r="A27" s="50" t="s">
        <v>198</v>
      </c>
      <c r="B27" s="51" t="s">
        <v>199</v>
      </c>
      <c r="C27" s="52" t="s">
        <v>187</v>
      </c>
      <c r="D27" s="50" t="s">
        <v>133</v>
      </c>
      <c r="E27" s="53" t="s">
        <v>134</v>
      </c>
      <c r="F27" s="54">
        <f t="shared" si="0"/>
        <v>2275430</v>
      </c>
      <c r="G27" s="55">
        <f t="shared" si="1"/>
        <v>755430</v>
      </c>
      <c r="H27" s="56">
        <v>763626</v>
      </c>
      <c r="I27" s="56">
        <v>0</v>
      </c>
      <c r="J27" s="56">
        <v>21600</v>
      </c>
      <c r="K27" s="56">
        <v>-29796</v>
      </c>
      <c r="L27" s="55">
        <f t="shared" si="2"/>
        <v>1520000</v>
      </c>
      <c r="M27" s="66"/>
      <c r="N27" s="66"/>
      <c r="O27" s="66">
        <v>1520000</v>
      </c>
      <c r="P27" s="66"/>
      <c r="Q27" s="66"/>
      <c r="R27" s="66"/>
      <c r="S27" s="66"/>
      <c r="T27" s="66"/>
      <c r="U27" s="66"/>
      <c r="V27" s="66"/>
      <c r="W27" s="66"/>
      <c r="X27" s="66"/>
      <c r="Y27" s="77"/>
    </row>
    <row r="28" ht="13.5" customHeight="1" spans="1:25">
      <c r="A28" s="50"/>
      <c r="B28" s="51"/>
      <c r="C28" s="52"/>
      <c r="D28" s="50" t="s">
        <v>135</v>
      </c>
      <c r="E28" s="53" t="s">
        <v>136</v>
      </c>
      <c r="F28" s="54">
        <f t="shared" si="0"/>
        <v>445527</v>
      </c>
      <c r="G28" s="55">
        <f t="shared" si="1"/>
        <v>445527</v>
      </c>
      <c r="H28" s="56">
        <v>369431</v>
      </c>
      <c r="I28" s="56">
        <v>10884</v>
      </c>
      <c r="J28" s="56"/>
      <c r="K28" s="56">
        <v>65212</v>
      </c>
      <c r="L28" s="55">
        <f t="shared" si="2"/>
        <v>0</v>
      </c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77"/>
    </row>
    <row r="29" ht="13.5" customHeight="1" spans="1:25">
      <c r="A29" s="50" t="s">
        <v>200</v>
      </c>
      <c r="B29" s="50"/>
      <c r="C29" s="50"/>
      <c r="D29" s="50"/>
      <c r="E29" s="53" t="s">
        <v>137</v>
      </c>
      <c r="F29" s="54">
        <f t="shared" si="0"/>
        <v>445527</v>
      </c>
      <c r="G29" s="55">
        <f t="shared" si="1"/>
        <v>445527</v>
      </c>
      <c r="H29" s="56">
        <v>369431</v>
      </c>
      <c r="I29" s="56">
        <v>10884</v>
      </c>
      <c r="J29" s="56"/>
      <c r="K29" s="56">
        <v>65212</v>
      </c>
      <c r="L29" s="55">
        <f t="shared" si="2"/>
        <v>0</v>
      </c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77"/>
    </row>
    <row r="30" ht="13.5" customHeight="1" spans="1:25">
      <c r="A30" s="50"/>
      <c r="B30" s="50" t="s">
        <v>187</v>
      </c>
      <c r="C30" s="50"/>
      <c r="D30" s="50"/>
      <c r="E30" s="53" t="s">
        <v>138</v>
      </c>
      <c r="F30" s="54">
        <f t="shared" si="0"/>
        <v>445527</v>
      </c>
      <c r="G30" s="55">
        <f t="shared" si="1"/>
        <v>445527</v>
      </c>
      <c r="H30" s="56">
        <v>369431</v>
      </c>
      <c r="I30" s="56">
        <v>10884</v>
      </c>
      <c r="J30" s="56"/>
      <c r="K30" s="56">
        <v>65212</v>
      </c>
      <c r="L30" s="55">
        <f t="shared" si="2"/>
        <v>0</v>
      </c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77"/>
    </row>
    <row r="31" ht="13.5" customHeight="1" spans="1:25">
      <c r="A31" s="50" t="s">
        <v>201</v>
      </c>
      <c r="B31" s="50" t="s">
        <v>202</v>
      </c>
      <c r="C31" s="50" t="s">
        <v>203</v>
      </c>
      <c r="D31" s="50" t="s">
        <v>139</v>
      </c>
      <c r="E31" s="53" t="s">
        <v>140</v>
      </c>
      <c r="F31" s="54">
        <f t="shared" si="0"/>
        <v>445527</v>
      </c>
      <c r="G31" s="55">
        <f t="shared" si="1"/>
        <v>445527</v>
      </c>
      <c r="H31" s="56">
        <v>369431</v>
      </c>
      <c r="I31" s="56">
        <v>10884</v>
      </c>
      <c r="J31" s="56"/>
      <c r="K31" s="56">
        <v>65212</v>
      </c>
      <c r="L31" s="55">
        <f t="shared" si="2"/>
        <v>0</v>
      </c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77"/>
    </row>
    <row r="32" ht="13.5" customHeight="1" spans="1:25">
      <c r="A32" s="50" t="s">
        <v>204</v>
      </c>
      <c r="B32" s="50"/>
      <c r="C32" s="50"/>
      <c r="D32" s="50"/>
      <c r="E32" s="53" t="s">
        <v>141</v>
      </c>
      <c r="F32" s="54">
        <f t="shared" si="0"/>
        <v>10000</v>
      </c>
      <c r="G32" s="55">
        <f t="shared" si="1"/>
        <v>10000</v>
      </c>
      <c r="H32" s="56">
        <v>10000</v>
      </c>
      <c r="I32" s="56">
        <v>0</v>
      </c>
      <c r="J32" s="56"/>
      <c r="K32" s="56">
        <v>0</v>
      </c>
      <c r="L32" s="55">
        <f t="shared" si="2"/>
        <v>0</v>
      </c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77"/>
    </row>
    <row r="33" ht="13.5" customHeight="1" spans="1:25">
      <c r="A33" s="50"/>
      <c r="B33" s="50" t="s">
        <v>184</v>
      </c>
      <c r="C33" s="50"/>
      <c r="D33" s="50"/>
      <c r="E33" s="57" t="s">
        <v>142</v>
      </c>
      <c r="F33" s="58">
        <f t="shared" si="0"/>
        <v>10000</v>
      </c>
      <c r="G33" s="56">
        <f t="shared" si="1"/>
        <v>10000</v>
      </c>
      <c r="H33" s="56">
        <v>10000</v>
      </c>
      <c r="I33" s="56">
        <v>0</v>
      </c>
      <c r="J33" s="56"/>
      <c r="K33" s="56">
        <v>0</v>
      </c>
      <c r="L33" s="55">
        <f t="shared" si="2"/>
        <v>0</v>
      </c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77"/>
    </row>
    <row r="34" ht="13.5" customHeight="1" spans="1:25">
      <c r="A34" s="50" t="s">
        <v>205</v>
      </c>
      <c r="B34" s="50" t="s">
        <v>186</v>
      </c>
      <c r="C34" s="50" t="s">
        <v>195</v>
      </c>
      <c r="D34" s="50" t="s">
        <v>116</v>
      </c>
      <c r="E34" s="53" t="s">
        <v>143</v>
      </c>
      <c r="F34" s="59">
        <f t="shared" si="0"/>
        <v>10000</v>
      </c>
      <c r="G34" s="56">
        <f t="shared" si="1"/>
        <v>10000</v>
      </c>
      <c r="H34" s="56">
        <v>10000</v>
      </c>
      <c r="I34" s="56">
        <v>0</v>
      </c>
      <c r="J34" s="56"/>
      <c r="K34" s="56">
        <v>0</v>
      </c>
      <c r="L34" s="55">
        <f t="shared" si="2"/>
        <v>0</v>
      </c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77"/>
    </row>
    <row r="35" ht="13.5" customHeight="1" spans="1:25">
      <c r="A35" s="50" t="s">
        <v>206</v>
      </c>
      <c r="B35" s="50"/>
      <c r="C35" s="50"/>
      <c r="D35" s="50"/>
      <c r="E35" s="53" t="s">
        <v>144</v>
      </c>
      <c r="F35" s="59">
        <f t="shared" si="0"/>
        <v>5462465</v>
      </c>
      <c r="G35" s="56">
        <f t="shared" si="1"/>
        <v>5462465</v>
      </c>
      <c r="H35" s="56">
        <v>4971033</v>
      </c>
      <c r="I35" s="56">
        <v>61872</v>
      </c>
      <c r="J35" s="56"/>
      <c r="K35" s="56">
        <v>429560</v>
      </c>
      <c r="L35" s="55">
        <f t="shared" si="2"/>
        <v>0</v>
      </c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77"/>
    </row>
    <row r="36" ht="13.5" customHeight="1" spans="1:25">
      <c r="A36" s="50"/>
      <c r="B36" s="50" t="s">
        <v>187</v>
      </c>
      <c r="C36" s="50"/>
      <c r="D36" s="50"/>
      <c r="E36" s="53" t="s">
        <v>145</v>
      </c>
      <c r="F36" s="59">
        <f t="shared" si="0"/>
        <v>5462465</v>
      </c>
      <c r="G36" s="56">
        <f t="shared" si="1"/>
        <v>5462465</v>
      </c>
      <c r="H36" s="56">
        <v>4971033</v>
      </c>
      <c r="I36" s="56">
        <v>61872</v>
      </c>
      <c r="J36" s="56"/>
      <c r="K36" s="56">
        <v>429560</v>
      </c>
      <c r="L36" s="55">
        <f t="shared" si="2"/>
        <v>0</v>
      </c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77"/>
    </row>
    <row r="37" ht="13.5" customHeight="1" spans="1:25">
      <c r="A37" s="50" t="s">
        <v>207</v>
      </c>
      <c r="B37" s="50" t="s">
        <v>202</v>
      </c>
      <c r="C37" s="50" t="s">
        <v>208</v>
      </c>
      <c r="D37" s="50" t="s">
        <v>146</v>
      </c>
      <c r="E37" s="53" t="s">
        <v>147</v>
      </c>
      <c r="F37" s="59">
        <f t="shared" si="0"/>
        <v>2596265</v>
      </c>
      <c r="G37" s="56">
        <f t="shared" si="1"/>
        <v>2596265</v>
      </c>
      <c r="H37" s="56">
        <v>2104833</v>
      </c>
      <c r="I37" s="56">
        <v>61872</v>
      </c>
      <c r="J37" s="56"/>
      <c r="K37" s="56">
        <v>429560</v>
      </c>
      <c r="L37" s="55">
        <f t="shared" si="2"/>
        <v>0</v>
      </c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77"/>
    </row>
    <row r="38" ht="13.5" customHeight="1" spans="1:25">
      <c r="A38" s="50" t="s">
        <v>207</v>
      </c>
      <c r="B38" s="50" t="s">
        <v>209</v>
      </c>
      <c r="C38" s="50" t="s">
        <v>195</v>
      </c>
      <c r="D38" s="50" t="s">
        <v>146</v>
      </c>
      <c r="E38" s="53" t="s">
        <v>148</v>
      </c>
      <c r="F38" s="59">
        <f t="shared" si="0"/>
        <v>2866200</v>
      </c>
      <c r="G38" s="56">
        <f t="shared" si="1"/>
        <v>2866200</v>
      </c>
      <c r="H38" s="56">
        <v>2866200</v>
      </c>
      <c r="I38" s="56">
        <v>0</v>
      </c>
      <c r="J38" s="56"/>
      <c r="K38" s="56">
        <v>0</v>
      </c>
      <c r="L38" s="55">
        <f t="shared" si="2"/>
        <v>0</v>
      </c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77"/>
    </row>
    <row r="39" ht="13.5" customHeight="1" spans="1:25">
      <c r="A39" s="60">
        <v>220</v>
      </c>
      <c r="B39" s="60"/>
      <c r="C39" s="60"/>
      <c r="D39" s="61"/>
      <c r="E39" s="62" t="s">
        <v>149</v>
      </c>
      <c r="F39" s="59">
        <f t="shared" si="0"/>
        <v>293672</v>
      </c>
      <c r="G39" s="56">
        <f t="shared" si="1"/>
        <v>293672</v>
      </c>
      <c r="H39" s="56">
        <v>289268</v>
      </c>
      <c r="I39" s="56">
        <v>7200</v>
      </c>
      <c r="J39" s="56">
        <v>7200</v>
      </c>
      <c r="K39" s="56">
        <v>-9996</v>
      </c>
      <c r="L39" s="55">
        <f t="shared" si="2"/>
        <v>0</v>
      </c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77"/>
    </row>
    <row r="40" ht="13.5" customHeight="1" spans="1:25">
      <c r="A40" s="60"/>
      <c r="B40" s="60" t="s">
        <v>187</v>
      </c>
      <c r="C40" s="60" t="s">
        <v>187</v>
      </c>
      <c r="D40" s="61"/>
      <c r="E40" s="62" t="s">
        <v>150</v>
      </c>
      <c r="F40" s="59">
        <f t="shared" si="0"/>
        <v>293672</v>
      </c>
      <c r="G40" s="56">
        <f t="shared" si="1"/>
        <v>293672</v>
      </c>
      <c r="H40" s="56">
        <v>289268</v>
      </c>
      <c r="I40" s="56">
        <v>7200</v>
      </c>
      <c r="J40" s="56">
        <v>7200</v>
      </c>
      <c r="K40" s="56">
        <v>-9996</v>
      </c>
      <c r="L40" s="55">
        <f t="shared" si="2"/>
        <v>0</v>
      </c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77"/>
    </row>
  </sheetData>
  <mergeCells count="29">
    <mergeCell ref="A2:X2"/>
    <mergeCell ref="A3:N3"/>
    <mergeCell ref="A5:C5"/>
    <mergeCell ref="G5:K5"/>
    <mergeCell ref="L5:X5"/>
    <mergeCell ref="I6:J6"/>
    <mergeCell ref="A6:A7"/>
    <mergeCell ref="B6:B7"/>
    <mergeCell ref="C6:C7"/>
    <mergeCell ref="D5:D7"/>
    <mergeCell ref="E5:E7"/>
    <mergeCell ref="F5:F7"/>
    <mergeCell ref="G6:G7"/>
    <mergeCell ref="H6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5:Y7"/>
  </mergeCells>
  <printOptions horizontalCentered="1"/>
  <pageMargins left="0.629166666666667" right="0.629166666666667" top="0.590277777777778" bottom="0.707638888888889" header="0.511805555555556" footer="0.511805555555556"/>
  <pageSetup paperSize="9" scale="68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我的文档</cp:lastModifiedBy>
  <dcterms:created xsi:type="dcterms:W3CDTF">2018-01-11T02:48:00Z</dcterms:created>
  <dcterms:modified xsi:type="dcterms:W3CDTF">2022-05-13T08:03:21Z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  <property fmtid="{D5CDD505-2E9C-101B-9397-08002B2CF9AE}" pid="3" name="KSOProductBuildVer">
    <vt:lpwstr>2052-11.1.0.11691</vt:lpwstr>
  </property>
  <property fmtid="{D5CDD505-2E9C-101B-9397-08002B2CF9AE}" pid="4" name="ICV">
    <vt:lpwstr>666FA4D09F7544A6B017910A10741528</vt:lpwstr>
  </property>
</Properties>
</file>